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firstSheet="1" activeTab="2"/>
  </bookViews>
  <sheets>
    <sheet name="Scales 2011" sheetId="1" r:id="rId1"/>
    <sheet name="Scales 2011 (1)" sheetId="2" r:id="rId2"/>
    <sheet name="Revised Scale 2015" sheetId="3" r:id="rId3"/>
    <sheet name="Sheet3" sheetId="4" r:id="rId4"/>
    <sheet name="Compatibility Report" sheetId="5" r:id="rId5"/>
    <sheet name="Sheet1" sheetId="6" r:id="rId6"/>
  </sheets>
  <definedNames/>
  <calcPr fullCalcOnLoad="1"/>
</workbook>
</file>

<file path=xl/sharedStrings.xml><?xml version="1.0" encoding="utf-8"?>
<sst xmlns="http://schemas.openxmlformats.org/spreadsheetml/2006/main" count="1123" uniqueCount="117">
  <si>
    <t>SCALE</t>
  </si>
  <si>
    <t>NO.</t>
  </si>
  <si>
    <t>W.E.F</t>
  </si>
  <si>
    <t>2970-90-5670</t>
  </si>
  <si>
    <t>01.07.2008</t>
  </si>
  <si>
    <t>3035-100-6035</t>
  </si>
  <si>
    <t>3140-120-6740</t>
  </si>
  <si>
    <t>3240-140-7440</t>
  </si>
  <si>
    <t>3340-160-8140</t>
  </si>
  <si>
    <t>3430-175-8680</t>
  </si>
  <si>
    <t>3530-190-9230</t>
  </si>
  <si>
    <t>3665-210-9965</t>
  </si>
  <si>
    <t>3820-230-10720</t>
  </si>
  <si>
    <t>3955-260-11755</t>
  </si>
  <si>
    <t>4115-275-12365</t>
  </si>
  <si>
    <t>4355-310-13665</t>
  </si>
  <si>
    <t>4845-340-15045</t>
  </si>
  <si>
    <t>4920-380-16320</t>
  </si>
  <si>
    <t>5220-420-17820</t>
  </si>
  <si>
    <t>6060-470-20160</t>
  </si>
  <si>
    <t>9850-740-24650</t>
  </si>
  <si>
    <t>12910-930-31510</t>
  </si>
  <si>
    <t>19680-970-39080</t>
  </si>
  <si>
    <t>23345-1510-44485</t>
  </si>
  <si>
    <t>25880-1700-49680</t>
  </si>
  <si>
    <t>27680-1985-65470</t>
  </si>
  <si>
    <t>01.07.2011</t>
  </si>
  <si>
    <t xml:space="preserve">Special consultation to Mr. Hassan Jan Changazi,
Additional District Accounts Officer,
District Shaheed Benazirabad
</t>
  </si>
  <si>
    <t>4800-150-9300</t>
  </si>
  <si>
    <t>4900-170-10000</t>
  </si>
  <si>
    <t>50505-200-11050</t>
  </si>
  <si>
    <t>5200-230-12100</t>
  </si>
  <si>
    <t>5400-260-13200</t>
  </si>
  <si>
    <t>5600-290-14300</t>
  </si>
  <si>
    <t>5800-320-15400</t>
  </si>
  <si>
    <t>6000-350-16500</t>
  </si>
  <si>
    <t>6200-380-17600</t>
  </si>
  <si>
    <t>6400-420-19000</t>
  </si>
  <si>
    <t>6600-445-19950</t>
  </si>
  <si>
    <t>7000-500-22000</t>
  </si>
  <si>
    <t>7500-550-24000</t>
  </si>
  <si>
    <t>8000-610-26300</t>
  </si>
  <si>
    <t>8500-700-29500</t>
  </si>
  <si>
    <t>10000-800-34000</t>
  </si>
  <si>
    <t>16000-1200-40000</t>
  </si>
  <si>
    <t>20000-1500-50000</t>
  </si>
  <si>
    <t>31000-1600-63000</t>
  </si>
  <si>
    <t>36000-2350-68900</t>
  </si>
  <si>
    <t>40000-2600-76400</t>
  </si>
  <si>
    <t>43000-3050-85700</t>
  </si>
  <si>
    <t>ALL ADHOC RELIEF WEF. 01.07.1999 TO 01.07.2009, HAVE BEEN MARRGED.
HOUSE RENT ALLOWANCE HAVE BEEN FROZEN LAVEL ON 30-06-2011
50% ALLOWANCE HAVE BEEN FEROZEN LEVEL ON 30.06.2011,
15% INCREAS WEF. 01.07.2011, ON RUNNING BASIC PAY.
25% INCRESES OF CONV: ALLOWANCE.</t>
  </si>
  <si>
    <t>REVISED PAY SCALES WITH EFFECT FROM 1ST JULY 2011
Vide Government of Pakistan Notification No.F.I(5)Imp/2011-419,Islamabad Dated the 04th July 2011</t>
  </si>
  <si>
    <t>4645-340-15045</t>
  </si>
  <si>
    <t>House Rent Allowance</t>
  </si>
  <si>
    <t>Medical Allowance</t>
  </si>
  <si>
    <t>Washing Allowance</t>
  </si>
  <si>
    <t>Integrated Allowance
for N.Q, Qasid &amp; Daftries</t>
  </si>
  <si>
    <t>50% Allowance 2010</t>
  </si>
  <si>
    <t>15% Allowance 2011</t>
  </si>
  <si>
    <t>Conveuance Allowance</t>
  </si>
  <si>
    <t>Gross Pay</t>
  </si>
  <si>
    <t>G.P. Fund Deduction</t>
  </si>
  <si>
    <t>Group Insurance</t>
  </si>
  <si>
    <t>Benvolent Fund</t>
  </si>
  <si>
    <t>Total Deduction</t>
  </si>
  <si>
    <t>Net Amount</t>
  </si>
  <si>
    <t>Charge Allowance</t>
  </si>
  <si>
    <t>Entertainment Allowance</t>
  </si>
  <si>
    <t>Personal Pay / Special Pay if, any</t>
  </si>
  <si>
    <t>REVISED PAY SCALE WITH EFFECT FROM 1ST JULY 2011
Vide Government of Sindh Finance Department Notification No.FD(SR-I)I(32)2008-2011, Karachi, Dated the 12th July 2011</t>
  </si>
  <si>
    <t>Prepared By. 
ABDUL WAHEED RAHAT,
JUNIOR CLERK
 @ GOVERNMENT GIRLS HIGHER SECONDARY SCHOOL  FATIMA JINNAH
NAWABSHAH @ DISTRICT SHAHEED BENAZIRABAD
PHONE # 0244-9370316
MOBILE # 0300-3220990
SPECIAL ASSISTANT &amp; Prepared by: F.J. HASHMI</t>
  </si>
  <si>
    <r>
      <t xml:space="preserve">ALL ADHOC RELIEF WEF. 01.07.1999 TO 01.07.2009, HAVE BEEN MARRGED IN PAY SCALE 2011.
HOUSE RENT ALLOWANCE HAVE BEEN FROZEN AS ON 30-06-2011
50% ALLOWANCE HAVE BEEN FEROZEN AS ON 30.06.2011,
15% ALLOWANCE WEF: 01.07.2011 HAVE BEEN FEROZEN AS ON 30.06.2011,
ON MINIMUM PAY OF SHALL BE NEW APPOINTEES PAY SCALE 2008, FROM
 (BPS: 01 TO 22).
25% INCRESES OF CONVEYANCE ALLOWANCE.
                                </t>
    </r>
    <r>
      <rPr>
        <b/>
        <u val="single"/>
        <sz val="16"/>
        <color indexed="8"/>
        <rFont val="Cambria"/>
        <family val="1"/>
      </rPr>
      <t>CONEYANCE ALLOWANCE ARE AS UNDER</t>
    </r>
    <r>
      <rPr>
        <b/>
        <sz val="16"/>
        <color indexed="8"/>
        <rFont val="Cambria"/>
        <family val="1"/>
      </rPr>
      <t xml:space="preserve">
               </t>
    </r>
    <r>
      <rPr>
        <b/>
        <u val="single"/>
        <sz val="16"/>
        <color indexed="8"/>
        <rFont val="Cambria"/>
        <family val="1"/>
      </rPr>
      <t>BPS</t>
    </r>
    <r>
      <rPr>
        <b/>
        <sz val="16"/>
        <color indexed="8"/>
        <rFont val="Cambria"/>
        <family val="1"/>
      </rPr>
      <t xml:space="preserve">                          </t>
    </r>
    <r>
      <rPr>
        <b/>
        <u val="single"/>
        <sz val="16"/>
        <color indexed="8"/>
        <rFont val="Cambria"/>
        <family val="1"/>
      </rPr>
      <t>EXISTING</t>
    </r>
    <r>
      <rPr>
        <b/>
        <sz val="16"/>
        <color indexed="8"/>
        <rFont val="Cambria"/>
        <family val="1"/>
      </rPr>
      <t xml:space="preserve">                         </t>
    </r>
    <r>
      <rPr>
        <b/>
        <u val="single"/>
        <sz val="16"/>
        <color indexed="8"/>
        <rFont val="Cambria"/>
        <family val="1"/>
      </rPr>
      <t>REVISED (RS: PER MONTH)</t>
    </r>
    <r>
      <rPr>
        <b/>
        <sz val="16"/>
        <color indexed="8"/>
        <rFont val="Cambria"/>
        <family val="1"/>
      </rPr>
      <t xml:space="preserve">
          01 TO 04               RS: 680.00    PM                             RS: 850.00    PM
          05 TO 10               RS: 920.00    PM                             RS: 1150.00 PM
          11 TO 15               RS: 1360.00 PM                              RS:  1700.00 PM
          16 &amp; ABOVE         RS: 2480.00 PM                              RS:  2480.00 PM 
NOTE:- TEACHING ALLOWANCE, COMPUTER ALLOWANCE, FIXED CONTIGENCY ALLOWANCE AND OTHER ALLOWANCES SHALL BE COUNTED NET AMMOUNT OF HOME TAKEN SALARY.
INCOME TAX HAS NOT INCLUDED FOR DEDUCTION PORTION IN THE CHART.
</t>
    </r>
    <r>
      <rPr>
        <b/>
        <i/>
        <sz val="16"/>
        <color indexed="8"/>
        <rFont val="Cambria"/>
        <family val="1"/>
      </rPr>
      <t>PREPARED &amp; COMPOSING BY:  FARZANA JAVED HASHMI</t>
    </r>
    <r>
      <rPr>
        <b/>
        <sz val="16"/>
        <color indexed="8"/>
        <rFont val="Cambria"/>
        <family val="1"/>
      </rPr>
      <t xml:space="preserve">
ABDUL WAHEED RAHAT,
JUNIOR CLERK (B-07),
@ GOVERNMENT GIRLS HIGHER SECONDARY SCHOOL FATIMA JINNAH
NAWABSHAH @ DISTRICT SHAHEED BENAZIRABAD.
OFFICE PHONE # 0244-9370316
MOBILE # 0300-3220990
MOBILE # 0336-2855854
MOBILE # 0315-3565390</t>
    </r>
  </si>
  <si>
    <r>
      <t xml:space="preserve">                             Income Tax Rates 2011
                                          </t>
    </r>
    <r>
      <rPr>
        <b/>
        <u val="single"/>
        <sz val="14"/>
        <color indexed="8"/>
        <rFont val="Cambria"/>
        <family val="1"/>
      </rPr>
      <t>Are As Under</t>
    </r>
    <r>
      <rPr>
        <b/>
        <sz val="14"/>
        <color indexed="8"/>
        <rFont val="Cambria"/>
        <family val="1"/>
      </rPr>
      <t xml:space="preserve"> 
**************************************************
100000       to 350000                                  Nil
350001       to 400000                              1.50   %
400001       to 450000                              2.50   %
450001       to 550000                              3.50   %
550001       to 650000                              4.50   %
650001       to 750000                              6.00   %
750001       to 900000                              7.50   %
900001       to 1050000                           9.00   %
1050001    to 1200000                           10.00 %
1200001    to 1450000                           11.00 %
1450001 to 1700000                              12.50 %
Note: Being a Teacher 75% Reduced     
**************************************************
           ***************************************
                     *****************************</t>
    </r>
  </si>
  <si>
    <t>Compatibility Report for SCALE 2011 FARZANA.xls</t>
  </si>
  <si>
    <t>Run on 8/5/2011 6:26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</si>
  <si>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</si>
  <si>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</si>
  <si>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</si>
  <si>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</si>
  <si>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New Scale 01-07-2015</t>
  </si>
  <si>
    <t>20% Allowance 2012</t>
  </si>
  <si>
    <t>Ad-hoc Allowance 50% 2010</t>
  </si>
  <si>
    <t>Conevyance Allowance</t>
  </si>
  <si>
    <t>Integrated Allowance</t>
  </si>
  <si>
    <t>Intertainment Allowance</t>
  </si>
  <si>
    <t>Computer Allowance</t>
  </si>
  <si>
    <t>Teaching Allowance</t>
  </si>
  <si>
    <t>REVISED PAY SCALE WITH EFFECT FROM 1ST JULY 2015</t>
  </si>
  <si>
    <t>Ad-hoc Allowance 15% 2013</t>
  </si>
  <si>
    <t>Ad-hoc Allowance 10% 2014</t>
  </si>
  <si>
    <t>Ad-hoc Allowance 7.50% 2015</t>
  </si>
  <si>
    <t>6400-220-13000</t>
  </si>
  <si>
    <t>6200-190-11900</t>
  </si>
  <si>
    <t>5050-200-11050</t>
  </si>
  <si>
    <t>6500-250-14000</t>
  </si>
  <si>
    <t>6700-300-15700</t>
  </si>
  <si>
    <t>7000-340-17200</t>
  </si>
  <si>
    <t>7300-380-18700</t>
  </si>
  <si>
    <t>7500-420-20100</t>
  </si>
  <si>
    <t>7800-460-21600</t>
  </si>
  <si>
    <t>8000-500-23000</t>
  </si>
  <si>
    <t>8300-550-24800</t>
  </si>
  <si>
    <t>8600-600-26600</t>
  </si>
  <si>
    <t>9100-650-28600</t>
  </si>
  <si>
    <t>9700-725-31450</t>
  </si>
  <si>
    <t>10400-800-34400</t>
  </si>
  <si>
    <t>11000-950-39500</t>
  </si>
  <si>
    <t>13000-1050-44500</t>
  </si>
  <si>
    <t>20800-1550-51800</t>
  </si>
  <si>
    <t>26000-1950-65000</t>
  </si>
  <si>
    <t>40300-2100-82300</t>
  </si>
  <si>
    <t>46800-3100-90200</t>
  </si>
  <si>
    <t>52000-3400-99600</t>
  </si>
  <si>
    <t>55900-4000-111900</t>
  </si>
  <si>
    <t>Ad-hoc Allowance 10% 2013</t>
  </si>
  <si>
    <t>m</t>
  </si>
  <si>
    <r>
      <t xml:space="preserve">ABDUL WAHEED RAHAT
JUNIOR CLERK, GOVERNMENT GIRLS HIGHER SECONDARY  SCHOOL FATIMA JINNAH NAWABSHAH 
MOBILE # 0300-3220990 
MOBILE # 0315-3738126 
PHONE  # 0244- 9370316
   </t>
    </r>
    <r>
      <rPr>
        <b/>
        <sz val="20"/>
        <rFont val="Cambria"/>
        <family val="1"/>
      </rPr>
      <t>DISTRICT SHAHEED BENAZIRABAD</t>
    </r>
    <r>
      <rPr>
        <b/>
        <sz val="14"/>
        <rFont val="Cambria"/>
        <family val="1"/>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</si>
</sst>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1"/>
      <color theme="1"/>
      <name val="Calibri"/>
      <family val="2"/>
    </font>
    <font>
      <sz val="11"/>
      <color indexed="8"/>
      <name val="Calibri"/>
      <family val="2"/>
    </font>
    <font>
      <b/>
      <sz val="16"/>
      <color indexed="8"/>
      <name val="Cambria"/>
      <family val="1"/>
    </font>
    <font>
      <b/>
      <u val="single"/>
      <sz val="16"/>
      <color indexed="8"/>
      <name val="Cambria"/>
      <family val="1"/>
    </font>
    <font>
      <b/>
      <i/>
      <sz val="16"/>
      <color indexed="8"/>
      <name val="Cambria"/>
      <family val="1"/>
    </font>
    <font>
      <b/>
      <sz val="14"/>
      <color indexed="8"/>
      <name val="Cambria"/>
      <family val="1"/>
    </font>
    <font>
      <b/>
      <u val="single"/>
      <sz val="14"/>
      <color indexed="8"/>
      <name val="Cambria"/>
      <family val="1"/>
    </font>
    <font>
      <b/>
      <sz val="11"/>
      <color indexed="8"/>
      <name val="Calibri"/>
      <family val="2"/>
    </font>
    <font>
      <b/>
      <sz val="10"/>
      <color indexed="8"/>
      <name val="Cambria"/>
      <family val="1"/>
    </font>
    <font>
      <b/>
      <sz val="7.5"/>
      <color indexed="8"/>
      <name val="Cambria"/>
      <family val="1"/>
    </font>
    <font>
      <b/>
      <sz val="7.5"/>
      <name val="Cambria"/>
      <family val="1"/>
    </font>
    <font>
      <b/>
      <sz val="9"/>
      <color indexed="8"/>
      <name val="Cambria"/>
      <family val="1"/>
    </font>
    <font>
      <b/>
      <sz val="8.5"/>
      <color indexed="8"/>
      <name val="Arial Black"/>
      <family val="2"/>
    </font>
    <font>
      <b/>
      <sz val="18"/>
      <color indexed="8"/>
      <name val="Segoe UI Semibold"/>
      <family val="2"/>
    </font>
    <font>
      <b/>
      <sz val="8.5"/>
      <name val="Arial Black"/>
      <family val="2"/>
    </font>
    <font>
      <b/>
      <sz val="14"/>
      <name val="Cambria"/>
      <family val="1"/>
    </font>
    <font>
      <b/>
      <sz val="20"/>
      <name val="Cambria"/>
      <family val="1"/>
    </font>
    <font>
      <b/>
      <sz val="16"/>
      <name val="Cambria"/>
      <family val="1"/>
    </font>
    <font>
      <b/>
      <i/>
      <sz val="11"/>
      <name val="Cambria"/>
      <family val="1"/>
    </font>
    <font>
      <i/>
      <sz val="11"/>
      <name val="Arial Black"/>
      <family val="2"/>
    </font>
    <font>
      <b/>
      <i/>
      <sz val="8.5"/>
      <name val="Arial Black"/>
      <family val="2"/>
    </font>
    <font>
      <b/>
      <sz val="11"/>
      <name val="Arial Black"/>
      <family val="2"/>
    </font>
    <font>
      <b/>
      <i/>
      <sz val="11"/>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b/>
      <sz val="28"/>
      <color indexed="56"/>
      <name val="Algerian"/>
      <family val="5"/>
    </font>
    <font>
      <b/>
      <sz val="11"/>
      <color indexed="10"/>
      <name val="Calibri"/>
      <family val="2"/>
    </font>
    <font>
      <i/>
      <sz val="11"/>
      <name val="Calibri"/>
      <family val="2"/>
    </font>
    <font>
      <b/>
      <i/>
      <sz val="12"/>
      <name val="Calibri"/>
      <family val="2"/>
    </font>
    <font>
      <b/>
      <i/>
      <sz val="11"/>
      <name val="Calibri"/>
      <family val="2"/>
    </font>
    <font>
      <i/>
      <sz val="11"/>
      <color indexed="10"/>
      <name val="Calibri"/>
      <family val="2"/>
    </font>
    <font>
      <b/>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Calibri"/>
      <family val="2"/>
    </font>
    <font>
      <b/>
      <sz val="28"/>
      <color theme="3"/>
      <name val="Algerian"/>
      <family val="5"/>
    </font>
    <font>
      <b/>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9">
    <xf numFmtId="0" fontId="0" fillId="0" borderId="0" xfId="0" applyFont="1" applyAlignment="1">
      <alignment/>
    </xf>
    <xf numFmtId="0" fontId="7" fillId="0" borderId="0" xfId="0" applyFont="1" applyAlignment="1">
      <alignment/>
    </xf>
    <xf numFmtId="0" fontId="0" fillId="0" borderId="0" xfId="0" applyAlignment="1">
      <alignment horizontal="left"/>
    </xf>
    <xf numFmtId="0" fontId="8" fillId="0" borderId="10" xfId="0" applyFont="1" applyBorder="1" applyAlignment="1">
      <alignment horizontal="center" vertical="center"/>
    </xf>
    <xf numFmtId="0" fontId="7" fillId="0" borderId="11" xfId="0" applyFont="1" applyBorder="1" applyAlignment="1">
      <alignment/>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1" fontId="9"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2" fillId="0" borderId="0" xfId="0" applyFont="1" applyAlignment="1">
      <alignment/>
    </xf>
    <xf numFmtId="0" fontId="9" fillId="0" borderId="0" xfId="0" applyFont="1" applyAlignment="1">
      <alignment/>
    </xf>
    <xf numFmtId="1" fontId="9" fillId="0" borderId="10" xfId="0" applyNumberFormat="1"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9" fillId="0" borderId="16" xfId="0" applyFont="1" applyBorder="1" applyAlignment="1">
      <alignment horizontal="left" vertical="center"/>
    </xf>
    <xf numFmtId="0" fontId="10" fillId="0" borderId="16"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center" vertical="center"/>
    </xf>
    <xf numFmtId="0" fontId="9" fillId="0" borderId="17" xfId="0" applyFont="1" applyBorder="1" applyAlignment="1">
      <alignment horizontal="center" vertical="center"/>
    </xf>
    <xf numFmtId="0"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49" fillId="21" borderId="10" xfId="35" applyBorder="1" applyAlignment="1">
      <alignment horizontal="center" vertical="center"/>
    </xf>
    <xf numFmtId="1" fontId="12" fillId="32" borderId="10" xfId="0" applyNumberFormat="1" applyFont="1" applyFill="1" applyBorder="1" applyAlignment="1">
      <alignment horizontal="center" vertical="center"/>
    </xf>
    <xf numFmtId="0" fontId="0" fillId="0" borderId="0" xfId="0" applyFill="1" applyAlignment="1">
      <alignment/>
    </xf>
    <xf numFmtId="0" fontId="49" fillId="0" borderId="11" xfId="35" applyFill="1" applyBorder="1" applyAlignment="1">
      <alignment/>
    </xf>
    <xf numFmtId="0" fontId="49" fillId="0" borderId="0" xfId="35" applyFill="1" applyAlignment="1">
      <alignment/>
    </xf>
    <xf numFmtId="0" fontId="12" fillId="0" borderId="0" xfId="0" applyFont="1" applyFill="1" applyAlignment="1">
      <alignment/>
    </xf>
    <xf numFmtId="0" fontId="0" fillId="0" borderId="11" xfId="0" applyFill="1" applyBorder="1" applyAlignment="1">
      <alignment/>
    </xf>
    <xf numFmtId="0" fontId="12" fillId="0" borderId="11" xfId="0" applyFont="1" applyFill="1" applyBorder="1" applyAlignment="1">
      <alignment/>
    </xf>
    <xf numFmtId="0" fontId="49" fillId="0" borderId="0" xfId="35" applyFill="1" applyBorder="1" applyAlignment="1">
      <alignment/>
    </xf>
    <xf numFmtId="0" fontId="66" fillId="0" borderId="0" xfId="35" applyFont="1" applyFill="1" applyAlignment="1">
      <alignment/>
    </xf>
    <xf numFmtId="0" fontId="66" fillId="21" borderId="10" xfId="35" applyFont="1" applyBorder="1" applyAlignment="1">
      <alignment horizontal="center" vertical="center"/>
    </xf>
    <xf numFmtId="0" fontId="66" fillId="0" borderId="11" xfId="35" applyFont="1" applyFill="1" applyBorder="1" applyAlignment="1">
      <alignment/>
    </xf>
    <xf numFmtId="1" fontId="49" fillId="21" borderId="16" xfId="35" applyNumberFormat="1" applyBorder="1" applyAlignment="1">
      <alignment horizontal="center" vertical="center"/>
    </xf>
    <xf numFmtId="0" fontId="52" fillId="21" borderId="13" xfId="35" applyFont="1" applyBorder="1" applyAlignment="1">
      <alignment horizontal="left" vertical="center"/>
    </xf>
    <xf numFmtId="0" fontId="52" fillId="21" borderId="15" xfId="35" applyFont="1" applyBorder="1" applyAlignment="1">
      <alignment horizontal="left" vertical="center"/>
    </xf>
    <xf numFmtId="0" fontId="49" fillId="21" borderId="21" xfId="35" applyBorder="1" applyAlignment="1">
      <alignment horizontal="center" vertical="center"/>
    </xf>
    <xf numFmtId="0" fontId="49" fillId="21" borderId="16" xfId="35" applyBorder="1" applyAlignment="1">
      <alignment horizontal="center" vertical="center"/>
    </xf>
    <xf numFmtId="0" fontId="66" fillId="0" borderId="11" xfId="0" applyFont="1" applyFill="1" applyBorder="1" applyAlignment="1">
      <alignment/>
    </xf>
    <xf numFmtId="0" fontId="66" fillId="0" borderId="0" xfId="0" applyFont="1" applyFill="1" applyAlignment="1">
      <alignment/>
    </xf>
    <xf numFmtId="1" fontId="49" fillId="21" borderId="10" xfId="35" applyNumberFormat="1" applyBorder="1" applyAlignment="1">
      <alignment horizontal="center" vertical="center"/>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0" xfId="0" applyFont="1" applyFill="1" applyBorder="1" applyAlignment="1">
      <alignment horizontal="left" vertical="center"/>
    </xf>
    <xf numFmtId="0" fontId="40" fillId="33" borderId="10" xfId="35" applyFont="1" applyFill="1" applyBorder="1" applyAlignment="1">
      <alignment horizontal="center" vertical="center"/>
    </xf>
    <xf numFmtId="0" fontId="40" fillId="33" borderId="10" xfId="35" applyFont="1" applyFill="1" applyBorder="1" applyAlignment="1">
      <alignment horizontal="left" vertical="center"/>
    </xf>
    <xf numFmtId="0" fontId="40" fillId="33" borderId="11" xfId="35" applyFont="1" applyFill="1" applyBorder="1" applyAlignment="1">
      <alignment/>
    </xf>
    <xf numFmtId="0" fontId="40" fillId="33" borderId="0" xfId="35" applyFont="1" applyFill="1" applyAlignment="1">
      <alignment/>
    </xf>
    <xf numFmtId="0" fontId="40" fillId="33" borderId="0" xfId="0" applyFont="1" applyFill="1" applyAlignment="1">
      <alignment/>
    </xf>
    <xf numFmtId="1" fontId="10" fillId="33" borderId="10" xfId="0" applyNumberFormat="1" applyFont="1" applyFill="1" applyBorder="1" applyAlignment="1">
      <alignment horizontal="center" vertical="center"/>
    </xf>
    <xf numFmtId="0" fontId="14" fillId="33" borderId="0" xfId="0" applyFont="1" applyFill="1" applyAlignment="1">
      <alignment/>
    </xf>
    <xf numFmtId="0" fontId="40" fillId="33" borderId="16" xfId="35" applyFont="1" applyFill="1" applyBorder="1" applyAlignment="1">
      <alignment horizontal="center" vertical="center"/>
    </xf>
    <xf numFmtId="0" fontId="40" fillId="33" borderId="0" xfId="35" applyFont="1" applyFill="1" applyBorder="1" applyAlignment="1">
      <alignment/>
    </xf>
    <xf numFmtId="1" fontId="40" fillId="33" borderId="16" xfId="35" applyNumberFormat="1" applyFont="1" applyFill="1" applyBorder="1" applyAlignment="1">
      <alignment horizontal="center" vertical="center"/>
    </xf>
    <xf numFmtId="0" fontId="10" fillId="33" borderId="16" xfId="0" applyFont="1" applyFill="1" applyBorder="1" applyAlignment="1">
      <alignment horizontal="left" vertical="center"/>
    </xf>
    <xf numFmtId="0" fontId="10" fillId="33" borderId="17" xfId="0" applyFont="1" applyFill="1" applyBorder="1" applyAlignment="1">
      <alignment horizontal="left" vertical="center"/>
    </xf>
    <xf numFmtId="1" fontId="40" fillId="33" borderId="10" xfId="35" applyNumberFormat="1" applyFont="1" applyFill="1" applyBorder="1" applyAlignment="1">
      <alignment horizontal="center" vertical="center"/>
    </xf>
    <xf numFmtId="0" fontId="40" fillId="33" borderId="22" xfId="0" applyFont="1" applyFill="1" applyBorder="1" applyAlignment="1">
      <alignment horizontal="center" vertical="center"/>
    </xf>
    <xf numFmtId="0" fontId="40" fillId="33" borderId="23" xfId="0" applyFont="1" applyFill="1" applyBorder="1" applyAlignment="1">
      <alignment horizontal="center" vertical="center"/>
    </xf>
    <xf numFmtId="0" fontId="40" fillId="33" borderId="11" xfId="0" applyFont="1" applyFill="1" applyBorder="1" applyAlignment="1">
      <alignment/>
    </xf>
    <xf numFmtId="0" fontId="40" fillId="33" borderId="24" xfId="0" applyFont="1" applyFill="1" applyBorder="1" applyAlignment="1">
      <alignment horizontal="center" vertical="center"/>
    </xf>
    <xf numFmtId="0" fontId="40" fillId="33" borderId="25" xfId="0" applyFont="1" applyFill="1" applyBorder="1" applyAlignment="1">
      <alignment horizontal="center" vertical="center"/>
    </xf>
    <xf numFmtId="0" fontId="40" fillId="33" borderId="16" xfId="35" applyFont="1" applyFill="1" applyBorder="1" applyAlignment="1">
      <alignment horizontal="center" vertical="center"/>
    </xf>
    <xf numFmtId="0" fontId="66" fillId="33" borderId="11" xfId="35" applyFont="1" applyFill="1" applyBorder="1" applyAlignment="1">
      <alignment/>
    </xf>
    <xf numFmtId="0" fontId="66" fillId="33" borderId="0" xfId="35" applyFont="1" applyFill="1" applyAlignment="1">
      <alignment/>
    </xf>
    <xf numFmtId="0" fontId="40" fillId="33" borderId="16" xfId="35" applyFont="1" applyFill="1" applyBorder="1" applyAlignment="1">
      <alignment horizontal="center" vertical="center"/>
    </xf>
    <xf numFmtId="0" fontId="40" fillId="33" borderId="16" xfId="35" applyFont="1" applyFill="1" applyBorder="1" applyAlignment="1">
      <alignment horizontal="center" vertical="center"/>
    </xf>
    <xf numFmtId="0" fontId="18" fillId="33" borderId="10" xfId="0" applyFont="1" applyFill="1" applyBorder="1" applyAlignment="1">
      <alignment horizontal="left" vertical="center"/>
    </xf>
    <xf numFmtId="0" fontId="18" fillId="33" borderId="10" xfId="0" applyFont="1" applyFill="1" applyBorder="1" applyAlignment="1">
      <alignment horizontal="center" vertical="center"/>
    </xf>
    <xf numFmtId="0" fontId="44" fillId="33" borderId="0" xfId="0" applyFont="1" applyFill="1" applyAlignment="1">
      <alignment/>
    </xf>
    <xf numFmtId="0" fontId="20" fillId="33" borderId="0" xfId="0" applyFont="1" applyFill="1" applyAlignment="1">
      <alignment/>
    </xf>
    <xf numFmtId="0" fontId="67" fillId="33" borderId="11" xfId="35" applyFont="1" applyFill="1" applyBorder="1" applyAlignment="1">
      <alignment/>
    </xf>
    <xf numFmtId="0" fontId="67" fillId="33" borderId="0" xfId="35" applyFont="1" applyFill="1" applyAlignment="1">
      <alignment/>
    </xf>
    <xf numFmtId="0" fontId="21" fillId="33" borderId="0" xfId="0" applyFont="1" applyFill="1" applyAlignment="1">
      <alignment/>
    </xf>
    <xf numFmtId="0" fontId="22" fillId="33" borderId="0" xfId="0" applyFont="1" applyFill="1" applyAlignment="1">
      <alignment/>
    </xf>
    <xf numFmtId="0" fontId="46" fillId="33" borderId="11" xfId="35" applyFont="1" applyFill="1" applyBorder="1" applyAlignment="1">
      <alignment/>
    </xf>
    <xf numFmtId="0" fontId="46" fillId="33" borderId="0" xfId="35" applyFont="1" applyFill="1" applyAlignment="1">
      <alignment/>
    </xf>
    <xf numFmtId="0" fontId="46" fillId="33" borderId="0" xfId="0" applyFont="1" applyFill="1" applyAlignment="1">
      <alignment/>
    </xf>
    <xf numFmtId="0" fontId="44" fillId="33" borderId="11" xfId="35" applyFont="1" applyFill="1" applyBorder="1" applyAlignment="1">
      <alignment/>
    </xf>
    <xf numFmtId="0" fontId="44" fillId="33" borderId="0" xfId="35" applyFont="1" applyFill="1" applyAlignment="1">
      <alignment/>
    </xf>
    <xf numFmtId="0" fontId="41" fillId="33" borderId="0" xfId="0" applyFont="1" applyFill="1" applyAlignment="1">
      <alignment/>
    </xf>
    <xf numFmtId="0" fontId="18" fillId="33" borderId="10" xfId="0" applyFont="1" applyFill="1" applyBorder="1" applyAlignment="1">
      <alignment vertical="center"/>
    </xf>
    <xf numFmtId="0" fontId="41" fillId="33" borderId="11" xfId="0" applyFont="1" applyFill="1" applyBorder="1" applyAlignment="1">
      <alignment/>
    </xf>
    <xf numFmtId="0" fontId="46" fillId="33" borderId="11" xfId="0" applyFont="1" applyFill="1" applyBorder="1" applyAlignment="1">
      <alignment/>
    </xf>
    <xf numFmtId="0" fontId="22" fillId="33" borderId="11" xfId="0" applyFont="1" applyFill="1" applyBorder="1" applyAlignment="1">
      <alignment/>
    </xf>
    <xf numFmtId="1" fontId="48" fillId="33" borderId="10" xfId="35" applyNumberFormat="1" applyFont="1" applyFill="1" applyBorder="1" applyAlignment="1">
      <alignment horizontal="center" vertical="center"/>
    </xf>
    <xf numFmtId="0" fontId="8" fillId="0" borderId="10"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31" xfId="0" applyFont="1" applyBorder="1" applyAlignment="1">
      <alignment horizontal="left"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46" fillId="33" borderId="32" xfId="35" applyFont="1" applyFill="1" applyBorder="1" applyAlignment="1">
      <alignment horizontal="center" vertical="center"/>
    </xf>
    <xf numFmtId="0" fontId="46" fillId="33" borderId="16" xfId="35" applyFont="1" applyFill="1" applyBorder="1" applyAlignment="1">
      <alignment horizontal="center" vertical="center"/>
    </xf>
    <xf numFmtId="0" fontId="45" fillId="33" borderId="32" xfId="35" applyFont="1" applyFill="1" applyBorder="1" applyAlignment="1">
      <alignment horizontal="center" vertical="center"/>
    </xf>
    <xf numFmtId="0" fontId="45" fillId="33" borderId="16" xfId="35" applyFont="1" applyFill="1" applyBorder="1" applyAlignment="1">
      <alignment horizontal="center" vertical="center"/>
    </xf>
    <xf numFmtId="0" fontId="22" fillId="33" borderId="13" xfId="0" applyFont="1" applyFill="1" applyBorder="1" applyAlignment="1">
      <alignment horizontal="left" vertical="center"/>
    </xf>
    <xf numFmtId="0" fontId="22" fillId="33" borderId="15" xfId="0" applyFont="1" applyFill="1" applyBorder="1" applyAlignment="1">
      <alignment horizontal="left" vertical="center"/>
    </xf>
    <xf numFmtId="0" fontId="40" fillId="33" borderId="33" xfId="35" applyFont="1" applyFill="1" applyBorder="1" applyAlignment="1">
      <alignment horizontal="center" vertical="center"/>
    </xf>
    <xf numFmtId="0" fontId="40" fillId="33" borderId="21" xfId="35" applyFont="1" applyFill="1" applyBorder="1" applyAlignment="1">
      <alignment horizontal="center" vertical="center"/>
    </xf>
    <xf numFmtId="0" fontId="40" fillId="33" borderId="34" xfId="35" applyFont="1" applyFill="1" applyBorder="1" applyAlignment="1">
      <alignment horizontal="center" vertical="center"/>
    </xf>
    <xf numFmtId="0" fontId="40" fillId="33" borderId="32" xfId="35" applyFont="1" applyFill="1" applyBorder="1" applyAlignment="1">
      <alignment horizontal="center" vertical="center"/>
    </xf>
    <xf numFmtId="0" fontId="10" fillId="33" borderId="13" xfId="0" applyFont="1" applyFill="1" applyBorder="1" applyAlignment="1">
      <alignment horizontal="left" vertical="center"/>
    </xf>
    <xf numFmtId="0" fontId="10" fillId="33" borderId="15" xfId="0" applyFont="1" applyFill="1" applyBorder="1" applyAlignment="1">
      <alignment horizontal="left" vertical="center"/>
    </xf>
    <xf numFmtId="0" fontId="41" fillId="33" borderId="13" xfId="35" applyFont="1" applyFill="1" applyBorder="1" applyAlignment="1">
      <alignment horizontal="left" vertical="center"/>
    </xf>
    <xf numFmtId="0" fontId="41" fillId="33" borderId="15" xfId="35" applyFont="1" applyFill="1" applyBorder="1" applyAlignment="1">
      <alignment horizontal="left" vertical="center"/>
    </xf>
    <xf numFmtId="0" fontId="40" fillId="33" borderId="16" xfId="35" applyFont="1" applyFill="1" applyBorder="1" applyAlignment="1">
      <alignment horizontal="center" vertical="center"/>
    </xf>
    <xf numFmtId="0" fontId="66" fillId="33" borderId="33" xfId="35" applyFont="1" applyFill="1" applyBorder="1" applyAlignment="1">
      <alignment horizontal="center" vertical="center"/>
    </xf>
    <xf numFmtId="0" fontId="66" fillId="33" borderId="21" xfId="35" applyFont="1" applyFill="1" applyBorder="1" applyAlignment="1">
      <alignment horizontal="center" vertical="center"/>
    </xf>
    <xf numFmtId="0" fontId="66" fillId="33" borderId="34" xfId="35" applyFont="1" applyFill="1" applyBorder="1" applyAlignment="1">
      <alignment horizontal="center" vertical="center"/>
    </xf>
    <xf numFmtId="0" fontId="46" fillId="33" borderId="35" xfId="35" applyFont="1" applyFill="1" applyBorder="1" applyAlignment="1">
      <alignment horizontal="left" vertical="center"/>
    </xf>
    <xf numFmtId="0" fontId="46" fillId="33" borderId="36" xfId="35" applyFont="1" applyFill="1" applyBorder="1" applyAlignment="1">
      <alignment horizontal="left" vertical="center"/>
    </xf>
    <xf numFmtId="0" fontId="41" fillId="33" borderId="37" xfId="35" applyFont="1" applyFill="1" applyBorder="1" applyAlignment="1">
      <alignment horizontal="left" vertical="center"/>
    </xf>
    <xf numFmtId="0" fontId="41" fillId="33" borderId="38" xfId="35" applyFont="1" applyFill="1" applyBorder="1" applyAlignment="1">
      <alignment horizontal="left" vertical="center"/>
    </xf>
    <xf numFmtId="0" fontId="41" fillId="33" borderId="35" xfId="35" applyFont="1" applyFill="1" applyBorder="1" applyAlignment="1">
      <alignment horizontal="left" vertical="center"/>
    </xf>
    <xf numFmtId="0" fontId="41" fillId="33" borderId="36" xfId="35" applyFont="1" applyFill="1" applyBorder="1" applyAlignment="1">
      <alignment horizontal="left" vertical="center"/>
    </xf>
    <xf numFmtId="0" fontId="14" fillId="33" borderId="13" xfId="0" applyFont="1" applyFill="1" applyBorder="1" applyAlignment="1">
      <alignment horizontal="left" vertical="center"/>
    </xf>
    <xf numFmtId="0" fontId="14" fillId="33" borderId="15"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19" fillId="33" borderId="13" xfId="0" applyFont="1" applyFill="1" applyBorder="1" applyAlignment="1">
      <alignment horizontal="left" vertical="center"/>
    </xf>
    <xf numFmtId="0" fontId="19" fillId="33" borderId="15" xfId="0" applyFont="1" applyFill="1" applyBorder="1" applyAlignment="1">
      <alignment horizontal="left" vertical="center"/>
    </xf>
    <xf numFmtId="0" fontId="68" fillId="0" borderId="26" xfId="60" applyFont="1" applyBorder="1" applyAlignment="1">
      <alignment horizontal="center" vertical="center" wrapText="1"/>
    </xf>
    <xf numFmtId="0" fontId="68" fillId="0" borderId="27" xfId="60" applyFont="1" applyBorder="1" applyAlignment="1">
      <alignment horizontal="center" vertical="center"/>
    </xf>
    <xf numFmtId="0" fontId="46" fillId="33" borderId="28" xfId="35" applyFont="1" applyFill="1" applyBorder="1" applyAlignment="1">
      <alignment horizontal="left" vertical="center"/>
    </xf>
    <xf numFmtId="0" fontId="46" fillId="33" borderId="30" xfId="35" applyFont="1" applyFill="1" applyBorder="1" applyAlignment="1">
      <alignment horizontal="left" vertical="center"/>
    </xf>
    <xf numFmtId="0" fontId="17" fillId="33" borderId="28" xfId="0" applyFont="1" applyFill="1" applyBorder="1" applyAlignment="1">
      <alignment horizontal="left" vertical="top" wrapText="1"/>
    </xf>
    <xf numFmtId="0" fontId="17" fillId="33" borderId="29" xfId="0" applyFont="1" applyFill="1" applyBorder="1" applyAlignment="1">
      <alignment horizontal="left" vertical="top" wrapText="1"/>
    </xf>
    <xf numFmtId="0" fontId="17" fillId="33" borderId="11" xfId="0" applyFont="1" applyFill="1" applyBorder="1" applyAlignment="1">
      <alignment horizontal="left" vertical="top" wrapText="1"/>
    </xf>
    <xf numFmtId="0" fontId="17" fillId="33" borderId="0" xfId="0" applyFont="1" applyFill="1" applyBorder="1" applyAlignment="1">
      <alignment horizontal="left" vertical="top" wrapText="1"/>
    </xf>
    <xf numFmtId="0" fontId="17" fillId="33" borderId="26" xfId="0" applyFont="1" applyFill="1" applyBorder="1" applyAlignment="1">
      <alignment horizontal="left" vertical="top" wrapText="1"/>
    </xf>
    <xf numFmtId="0" fontId="17" fillId="33" borderId="27" xfId="0" applyFont="1" applyFill="1" applyBorder="1" applyAlignment="1">
      <alignment horizontal="left" vertical="top" wrapText="1"/>
    </xf>
    <xf numFmtId="0" fontId="15" fillId="33" borderId="29" xfId="0" applyFont="1" applyFill="1" applyBorder="1" applyAlignment="1">
      <alignment horizontal="left" vertical="top" wrapText="1"/>
    </xf>
    <xf numFmtId="0" fontId="15" fillId="33" borderId="30" xfId="0" applyFont="1" applyFill="1" applyBorder="1" applyAlignment="1">
      <alignment horizontal="left" vertical="top" wrapText="1"/>
    </xf>
    <xf numFmtId="0" fontId="15" fillId="33" borderId="0" xfId="0" applyFont="1" applyFill="1" applyBorder="1" applyAlignment="1">
      <alignment horizontal="left" vertical="top" wrapText="1"/>
    </xf>
    <xf numFmtId="0" fontId="15" fillId="33" borderId="12" xfId="0" applyFont="1" applyFill="1" applyBorder="1" applyAlignment="1">
      <alignment horizontal="left" vertical="top" wrapText="1"/>
    </xf>
    <xf numFmtId="0" fontId="15" fillId="33" borderId="27" xfId="0" applyFont="1" applyFill="1" applyBorder="1" applyAlignment="1">
      <alignment horizontal="left" vertical="top" wrapText="1"/>
    </xf>
    <xf numFmtId="0" fontId="15" fillId="33" borderId="31" xfId="0" applyFont="1" applyFill="1" applyBorder="1" applyAlignment="1">
      <alignment horizontal="left" vertical="top" wrapText="1"/>
    </xf>
    <xf numFmtId="0" fontId="52" fillId="21" borderId="13" xfId="35" applyFont="1" applyBorder="1" applyAlignment="1">
      <alignment horizontal="left" vertical="center"/>
    </xf>
    <xf numFmtId="0" fontId="52" fillId="21" borderId="15" xfId="35" applyFont="1" applyBorder="1" applyAlignment="1">
      <alignment horizontal="left" vertical="center"/>
    </xf>
    <xf numFmtId="0" fontId="69" fillId="21" borderId="13" xfId="35" applyFont="1" applyBorder="1" applyAlignment="1">
      <alignment horizontal="left" vertical="center"/>
    </xf>
    <xf numFmtId="0" fontId="69" fillId="21" borderId="15" xfId="35" applyFont="1" applyBorder="1" applyAlignment="1">
      <alignment horizontal="left" vertical="center"/>
    </xf>
    <xf numFmtId="0" fontId="49" fillId="21" borderId="32" xfId="35" applyBorder="1" applyAlignment="1">
      <alignment horizontal="center" vertical="center"/>
    </xf>
    <xf numFmtId="0" fontId="49" fillId="21" borderId="21" xfId="35" applyBorder="1" applyAlignment="1">
      <alignment horizontal="center" vertical="center"/>
    </xf>
    <xf numFmtId="0" fontId="49" fillId="21" borderId="16" xfId="35" applyBorder="1" applyAlignment="1">
      <alignment horizontal="center" vertical="center"/>
    </xf>
    <xf numFmtId="0" fontId="69" fillId="21" borderId="35" xfId="35" applyFont="1" applyBorder="1" applyAlignment="1">
      <alignment horizontal="left" vertical="center"/>
    </xf>
    <xf numFmtId="0" fontId="69" fillId="21" borderId="36" xfId="35" applyFont="1" applyBorder="1" applyAlignment="1">
      <alignment horizontal="left" vertical="center"/>
    </xf>
    <xf numFmtId="0" fontId="12" fillId="32" borderId="13" xfId="0" applyFont="1" applyFill="1" applyBorder="1" applyAlignment="1">
      <alignment horizontal="left" vertical="center"/>
    </xf>
    <xf numFmtId="0" fontId="12" fillId="32" borderId="15" xfId="0" applyFont="1" applyFill="1" applyBorder="1" applyAlignment="1">
      <alignment horizontal="left" vertical="center"/>
    </xf>
    <xf numFmtId="0" fontId="8" fillId="0" borderId="33" xfId="0" applyFont="1" applyBorder="1" applyAlignment="1">
      <alignment horizontal="center" vertical="center"/>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49" fillId="21" borderId="34" xfId="35" applyBorder="1" applyAlignment="1">
      <alignment horizontal="center" vertical="center"/>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31"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J46"/>
  <sheetViews>
    <sheetView zoomScalePageLayoutView="0" workbookViewId="0" topLeftCell="A12">
      <selection activeCell="F24" sqref="F24"/>
    </sheetView>
  </sheetViews>
  <sheetFormatPr defaultColWidth="9.140625" defaultRowHeight="15"/>
  <cols>
    <col min="1" max="1" width="11.8515625" style="0" customWidth="1"/>
    <col min="2" max="2" width="4.7109375" style="0" customWidth="1"/>
    <col min="3" max="3" width="18.7109375" style="2" customWidth="1"/>
    <col min="4" max="4" width="12.140625" style="0" customWidth="1"/>
    <col min="5" max="14" width="6.57421875" style="0" customWidth="1"/>
    <col min="15" max="26" width="6.28125" style="0" customWidth="1"/>
    <col min="27" max="35" width="6.57421875" style="0" customWidth="1"/>
  </cols>
  <sheetData>
    <row r="1" spans="2:35" ht="51" customHeight="1">
      <c r="B1" s="107" t="s">
        <v>51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2:36" s="1" customFormat="1" ht="21" customHeight="1">
      <c r="B2" s="3" t="s">
        <v>1</v>
      </c>
      <c r="C2" s="5" t="s">
        <v>0</v>
      </c>
      <c r="D2" s="6" t="s">
        <v>2</v>
      </c>
      <c r="E2" s="6">
        <v>0</v>
      </c>
      <c r="F2" s="6">
        <v>1</v>
      </c>
      <c r="G2" s="6">
        <v>2</v>
      </c>
      <c r="H2" s="6">
        <v>3</v>
      </c>
      <c r="I2" s="6">
        <v>4</v>
      </c>
      <c r="J2" s="6">
        <v>5</v>
      </c>
      <c r="K2" s="6">
        <v>6</v>
      </c>
      <c r="L2" s="6">
        <v>7</v>
      </c>
      <c r="M2" s="6">
        <v>8</v>
      </c>
      <c r="N2" s="6">
        <v>9</v>
      </c>
      <c r="O2" s="6">
        <v>10</v>
      </c>
      <c r="P2" s="6">
        <v>11</v>
      </c>
      <c r="Q2" s="6">
        <v>12</v>
      </c>
      <c r="R2" s="6">
        <v>13</v>
      </c>
      <c r="S2" s="6">
        <v>14</v>
      </c>
      <c r="T2" s="6">
        <v>15</v>
      </c>
      <c r="U2" s="6">
        <v>16</v>
      </c>
      <c r="V2" s="6">
        <v>17</v>
      </c>
      <c r="W2" s="6">
        <v>18</v>
      </c>
      <c r="X2" s="6">
        <v>19</v>
      </c>
      <c r="Y2" s="6">
        <v>20</v>
      </c>
      <c r="Z2" s="6">
        <v>21</v>
      </c>
      <c r="AA2" s="6">
        <v>22</v>
      </c>
      <c r="AB2" s="6">
        <v>23</v>
      </c>
      <c r="AC2" s="6">
        <v>24</v>
      </c>
      <c r="AD2" s="6">
        <v>25</v>
      </c>
      <c r="AE2" s="6">
        <v>26</v>
      </c>
      <c r="AF2" s="6">
        <v>27</v>
      </c>
      <c r="AG2" s="6">
        <v>28</v>
      </c>
      <c r="AH2" s="6">
        <v>29</v>
      </c>
      <c r="AI2" s="6">
        <v>30</v>
      </c>
      <c r="AJ2" s="4"/>
    </row>
    <row r="3" spans="2:35" ht="17.25" customHeight="1">
      <c r="B3" s="106">
        <v>1</v>
      </c>
      <c r="C3" s="7" t="s">
        <v>3</v>
      </c>
      <c r="D3" s="8" t="s">
        <v>4</v>
      </c>
      <c r="E3" s="9">
        <v>2970</v>
      </c>
      <c r="F3" s="9">
        <f>E3+90</f>
        <v>3060</v>
      </c>
      <c r="G3" s="9">
        <f aca="true" t="shared" si="0" ref="G3:AI3">F3+90</f>
        <v>3150</v>
      </c>
      <c r="H3" s="9">
        <f t="shared" si="0"/>
        <v>3240</v>
      </c>
      <c r="I3" s="9">
        <f t="shared" si="0"/>
        <v>3330</v>
      </c>
      <c r="J3" s="9">
        <f t="shared" si="0"/>
        <v>3420</v>
      </c>
      <c r="K3" s="9">
        <f t="shared" si="0"/>
        <v>3510</v>
      </c>
      <c r="L3" s="9">
        <f t="shared" si="0"/>
        <v>3600</v>
      </c>
      <c r="M3" s="9">
        <f t="shared" si="0"/>
        <v>3690</v>
      </c>
      <c r="N3" s="9">
        <f t="shared" si="0"/>
        <v>3780</v>
      </c>
      <c r="O3" s="9">
        <f t="shared" si="0"/>
        <v>3870</v>
      </c>
      <c r="P3" s="9">
        <f t="shared" si="0"/>
        <v>3960</v>
      </c>
      <c r="Q3" s="9">
        <f t="shared" si="0"/>
        <v>4050</v>
      </c>
      <c r="R3" s="9">
        <f t="shared" si="0"/>
        <v>4140</v>
      </c>
      <c r="S3" s="9">
        <f t="shared" si="0"/>
        <v>4230</v>
      </c>
      <c r="T3" s="9">
        <f t="shared" si="0"/>
        <v>4320</v>
      </c>
      <c r="U3" s="9">
        <f t="shared" si="0"/>
        <v>4410</v>
      </c>
      <c r="V3" s="9">
        <f t="shared" si="0"/>
        <v>4500</v>
      </c>
      <c r="W3" s="9">
        <f t="shared" si="0"/>
        <v>4590</v>
      </c>
      <c r="X3" s="9">
        <f t="shared" si="0"/>
        <v>4680</v>
      </c>
      <c r="Y3" s="9">
        <f t="shared" si="0"/>
        <v>4770</v>
      </c>
      <c r="Z3" s="9">
        <f t="shared" si="0"/>
        <v>4860</v>
      </c>
      <c r="AA3" s="9">
        <f t="shared" si="0"/>
        <v>4950</v>
      </c>
      <c r="AB3" s="9">
        <f t="shared" si="0"/>
        <v>5040</v>
      </c>
      <c r="AC3" s="9">
        <f t="shared" si="0"/>
        <v>5130</v>
      </c>
      <c r="AD3" s="9">
        <f t="shared" si="0"/>
        <v>5220</v>
      </c>
      <c r="AE3" s="9">
        <f t="shared" si="0"/>
        <v>5310</v>
      </c>
      <c r="AF3" s="9">
        <f t="shared" si="0"/>
        <v>5400</v>
      </c>
      <c r="AG3" s="9">
        <f t="shared" si="0"/>
        <v>5490</v>
      </c>
      <c r="AH3" s="9">
        <f t="shared" si="0"/>
        <v>5580</v>
      </c>
      <c r="AI3" s="9">
        <f t="shared" si="0"/>
        <v>5670</v>
      </c>
    </row>
    <row r="4" spans="2:35" ht="17.25" customHeight="1">
      <c r="B4" s="106"/>
      <c r="C4" s="5" t="s">
        <v>28</v>
      </c>
      <c r="D4" s="6" t="s">
        <v>26</v>
      </c>
      <c r="E4" s="6">
        <v>4800</v>
      </c>
      <c r="F4" s="6">
        <f>E4+150</f>
        <v>4950</v>
      </c>
      <c r="G4" s="6">
        <f aca="true" t="shared" si="1" ref="G4:AI4">F4+150</f>
        <v>5100</v>
      </c>
      <c r="H4" s="6">
        <f t="shared" si="1"/>
        <v>5250</v>
      </c>
      <c r="I4" s="6">
        <f t="shared" si="1"/>
        <v>5400</v>
      </c>
      <c r="J4" s="6">
        <f t="shared" si="1"/>
        <v>5550</v>
      </c>
      <c r="K4" s="6">
        <f t="shared" si="1"/>
        <v>5700</v>
      </c>
      <c r="L4" s="6">
        <f t="shared" si="1"/>
        <v>5850</v>
      </c>
      <c r="M4" s="6">
        <f t="shared" si="1"/>
        <v>6000</v>
      </c>
      <c r="N4" s="6">
        <f t="shared" si="1"/>
        <v>6150</v>
      </c>
      <c r="O4" s="6">
        <f t="shared" si="1"/>
        <v>6300</v>
      </c>
      <c r="P4" s="6">
        <f t="shared" si="1"/>
        <v>6450</v>
      </c>
      <c r="Q4" s="6">
        <f t="shared" si="1"/>
        <v>6600</v>
      </c>
      <c r="R4" s="6">
        <f t="shared" si="1"/>
        <v>6750</v>
      </c>
      <c r="S4" s="6">
        <f t="shared" si="1"/>
        <v>6900</v>
      </c>
      <c r="T4" s="6">
        <f t="shared" si="1"/>
        <v>7050</v>
      </c>
      <c r="U4" s="6">
        <f t="shared" si="1"/>
        <v>7200</v>
      </c>
      <c r="V4" s="6">
        <f t="shared" si="1"/>
        <v>7350</v>
      </c>
      <c r="W4" s="6">
        <f t="shared" si="1"/>
        <v>7500</v>
      </c>
      <c r="X4" s="6">
        <f t="shared" si="1"/>
        <v>7650</v>
      </c>
      <c r="Y4" s="6">
        <f t="shared" si="1"/>
        <v>7800</v>
      </c>
      <c r="Z4" s="6">
        <f t="shared" si="1"/>
        <v>7950</v>
      </c>
      <c r="AA4" s="6">
        <f t="shared" si="1"/>
        <v>8100</v>
      </c>
      <c r="AB4" s="6">
        <f t="shared" si="1"/>
        <v>8250</v>
      </c>
      <c r="AC4" s="6">
        <f t="shared" si="1"/>
        <v>8400</v>
      </c>
      <c r="AD4" s="6">
        <f t="shared" si="1"/>
        <v>8550</v>
      </c>
      <c r="AE4" s="6">
        <f t="shared" si="1"/>
        <v>8700</v>
      </c>
      <c r="AF4" s="6">
        <f t="shared" si="1"/>
        <v>8850</v>
      </c>
      <c r="AG4" s="6">
        <f t="shared" si="1"/>
        <v>9000</v>
      </c>
      <c r="AH4" s="6">
        <f t="shared" si="1"/>
        <v>9150</v>
      </c>
      <c r="AI4" s="6">
        <f t="shared" si="1"/>
        <v>9300</v>
      </c>
    </row>
    <row r="5" spans="2:35" ht="17.25" customHeight="1">
      <c r="B5" s="106">
        <v>2</v>
      </c>
      <c r="C5" s="7" t="s">
        <v>5</v>
      </c>
      <c r="D5" s="8" t="s">
        <v>4</v>
      </c>
      <c r="E5" s="9">
        <v>3035</v>
      </c>
      <c r="F5" s="9">
        <f>E5+100</f>
        <v>3135</v>
      </c>
      <c r="G5" s="9">
        <f aca="true" t="shared" si="2" ref="G5:AI5">F5+100</f>
        <v>3235</v>
      </c>
      <c r="H5" s="9">
        <f t="shared" si="2"/>
        <v>3335</v>
      </c>
      <c r="I5" s="9">
        <f t="shared" si="2"/>
        <v>3435</v>
      </c>
      <c r="J5" s="9">
        <f t="shared" si="2"/>
        <v>3535</v>
      </c>
      <c r="K5" s="9">
        <f t="shared" si="2"/>
        <v>3635</v>
      </c>
      <c r="L5" s="9">
        <f t="shared" si="2"/>
        <v>3735</v>
      </c>
      <c r="M5" s="9">
        <f t="shared" si="2"/>
        <v>3835</v>
      </c>
      <c r="N5" s="9">
        <f t="shared" si="2"/>
        <v>3935</v>
      </c>
      <c r="O5" s="9">
        <f t="shared" si="2"/>
        <v>4035</v>
      </c>
      <c r="P5" s="9">
        <f t="shared" si="2"/>
        <v>4135</v>
      </c>
      <c r="Q5" s="9">
        <f t="shared" si="2"/>
        <v>4235</v>
      </c>
      <c r="R5" s="9">
        <f t="shared" si="2"/>
        <v>4335</v>
      </c>
      <c r="S5" s="9">
        <f t="shared" si="2"/>
        <v>4435</v>
      </c>
      <c r="T5" s="9">
        <f t="shared" si="2"/>
        <v>4535</v>
      </c>
      <c r="U5" s="9">
        <f t="shared" si="2"/>
        <v>4635</v>
      </c>
      <c r="V5" s="9">
        <f t="shared" si="2"/>
        <v>4735</v>
      </c>
      <c r="W5" s="9">
        <f t="shared" si="2"/>
        <v>4835</v>
      </c>
      <c r="X5" s="9">
        <f t="shared" si="2"/>
        <v>4935</v>
      </c>
      <c r="Y5" s="9">
        <f t="shared" si="2"/>
        <v>5035</v>
      </c>
      <c r="Z5" s="9">
        <f t="shared" si="2"/>
        <v>5135</v>
      </c>
      <c r="AA5" s="9">
        <f t="shared" si="2"/>
        <v>5235</v>
      </c>
      <c r="AB5" s="9">
        <f t="shared" si="2"/>
        <v>5335</v>
      </c>
      <c r="AC5" s="9">
        <f t="shared" si="2"/>
        <v>5435</v>
      </c>
      <c r="AD5" s="9">
        <f t="shared" si="2"/>
        <v>5535</v>
      </c>
      <c r="AE5" s="9">
        <f t="shared" si="2"/>
        <v>5635</v>
      </c>
      <c r="AF5" s="9">
        <f t="shared" si="2"/>
        <v>5735</v>
      </c>
      <c r="AG5" s="9">
        <f t="shared" si="2"/>
        <v>5835</v>
      </c>
      <c r="AH5" s="9">
        <f t="shared" si="2"/>
        <v>5935</v>
      </c>
      <c r="AI5" s="9">
        <f t="shared" si="2"/>
        <v>6035</v>
      </c>
    </row>
    <row r="6" spans="2:35" ht="17.25" customHeight="1">
      <c r="B6" s="106"/>
      <c r="C6" s="5" t="s">
        <v>29</v>
      </c>
      <c r="D6" s="6" t="s">
        <v>26</v>
      </c>
      <c r="E6" s="6">
        <v>4900</v>
      </c>
      <c r="F6" s="6">
        <f>E6+170</f>
        <v>5070</v>
      </c>
      <c r="G6" s="6">
        <f aca="true" t="shared" si="3" ref="G6:AI6">F6+170</f>
        <v>5240</v>
      </c>
      <c r="H6" s="6">
        <f t="shared" si="3"/>
        <v>5410</v>
      </c>
      <c r="I6" s="6">
        <f t="shared" si="3"/>
        <v>5580</v>
      </c>
      <c r="J6" s="6">
        <f t="shared" si="3"/>
        <v>5750</v>
      </c>
      <c r="K6" s="6">
        <f t="shared" si="3"/>
        <v>5920</v>
      </c>
      <c r="L6" s="6">
        <f t="shared" si="3"/>
        <v>6090</v>
      </c>
      <c r="M6" s="6">
        <f t="shared" si="3"/>
        <v>6260</v>
      </c>
      <c r="N6" s="6">
        <f t="shared" si="3"/>
        <v>6430</v>
      </c>
      <c r="O6" s="6">
        <f t="shared" si="3"/>
        <v>6600</v>
      </c>
      <c r="P6" s="6">
        <f t="shared" si="3"/>
        <v>6770</v>
      </c>
      <c r="Q6" s="6">
        <f t="shared" si="3"/>
        <v>6940</v>
      </c>
      <c r="R6" s="6">
        <f t="shared" si="3"/>
        <v>7110</v>
      </c>
      <c r="S6" s="6">
        <f t="shared" si="3"/>
        <v>7280</v>
      </c>
      <c r="T6" s="6">
        <f t="shared" si="3"/>
        <v>7450</v>
      </c>
      <c r="U6" s="6">
        <f t="shared" si="3"/>
        <v>7620</v>
      </c>
      <c r="V6" s="6">
        <f t="shared" si="3"/>
        <v>7790</v>
      </c>
      <c r="W6" s="6">
        <f t="shared" si="3"/>
        <v>7960</v>
      </c>
      <c r="X6" s="6">
        <f t="shared" si="3"/>
        <v>8130</v>
      </c>
      <c r="Y6" s="6">
        <f t="shared" si="3"/>
        <v>8300</v>
      </c>
      <c r="Z6" s="6">
        <f t="shared" si="3"/>
        <v>8470</v>
      </c>
      <c r="AA6" s="6">
        <f t="shared" si="3"/>
        <v>8640</v>
      </c>
      <c r="AB6" s="6">
        <f t="shared" si="3"/>
        <v>8810</v>
      </c>
      <c r="AC6" s="6">
        <f t="shared" si="3"/>
        <v>8980</v>
      </c>
      <c r="AD6" s="6">
        <f t="shared" si="3"/>
        <v>9150</v>
      </c>
      <c r="AE6" s="6">
        <f t="shared" si="3"/>
        <v>9320</v>
      </c>
      <c r="AF6" s="6">
        <f t="shared" si="3"/>
        <v>9490</v>
      </c>
      <c r="AG6" s="6">
        <f t="shared" si="3"/>
        <v>9660</v>
      </c>
      <c r="AH6" s="6">
        <f t="shared" si="3"/>
        <v>9830</v>
      </c>
      <c r="AI6" s="6">
        <f t="shared" si="3"/>
        <v>10000</v>
      </c>
    </row>
    <row r="7" spans="2:35" ht="17.25" customHeight="1">
      <c r="B7" s="106">
        <v>3</v>
      </c>
      <c r="C7" s="7" t="s">
        <v>6</v>
      </c>
      <c r="D7" s="8" t="s">
        <v>4</v>
      </c>
      <c r="E7" s="9">
        <v>3140</v>
      </c>
      <c r="F7" s="9">
        <f>E7+120</f>
        <v>3260</v>
      </c>
      <c r="G7" s="9">
        <f aca="true" t="shared" si="4" ref="G7:AI7">F7+120</f>
        <v>3380</v>
      </c>
      <c r="H7" s="9">
        <f t="shared" si="4"/>
        <v>3500</v>
      </c>
      <c r="I7" s="9">
        <f t="shared" si="4"/>
        <v>3620</v>
      </c>
      <c r="J7" s="9">
        <f t="shared" si="4"/>
        <v>3740</v>
      </c>
      <c r="K7" s="9">
        <f t="shared" si="4"/>
        <v>3860</v>
      </c>
      <c r="L7" s="9">
        <f t="shared" si="4"/>
        <v>3980</v>
      </c>
      <c r="M7" s="9">
        <f t="shared" si="4"/>
        <v>4100</v>
      </c>
      <c r="N7" s="9">
        <f t="shared" si="4"/>
        <v>4220</v>
      </c>
      <c r="O7" s="9">
        <f t="shared" si="4"/>
        <v>4340</v>
      </c>
      <c r="P7" s="9">
        <f t="shared" si="4"/>
        <v>4460</v>
      </c>
      <c r="Q7" s="9">
        <f t="shared" si="4"/>
        <v>4580</v>
      </c>
      <c r="R7" s="9">
        <f t="shared" si="4"/>
        <v>4700</v>
      </c>
      <c r="S7" s="9">
        <f t="shared" si="4"/>
        <v>4820</v>
      </c>
      <c r="T7" s="9">
        <f t="shared" si="4"/>
        <v>4940</v>
      </c>
      <c r="U7" s="9">
        <f t="shared" si="4"/>
        <v>5060</v>
      </c>
      <c r="V7" s="9">
        <f t="shared" si="4"/>
        <v>5180</v>
      </c>
      <c r="W7" s="9">
        <f t="shared" si="4"/>
        <v>5300</v>
      </c>
      <c r="X7" s="9">
        <f t="shared" si="4"/>
        <v>5420</v>
      </c>
      <c r="Y7" s="9">
        <f t="shared" si="4"/>
        <v>5540</v>
      </c>
      <c r="Z7" s="9">
        <f t="shared" si="4"/>
        <v>5660</v>
      </c>
      <c r="AA7" s="9">
        <f t="shared" si="4"/>
        <v>5780</v>
      </c>
      <c r="AB7" s="9">
        <f t="shared" si="4"/>
        <v>5900</v>
      </c>
      <c r="AC7" s="9">
        <f t="shared" si="4"/>
        <v>6020</v>
      </c>
      <c r="AD7" s="9">
        <f t="shared" si="4"/>
        <v>6140</v>
      </c>
      <c r="AE7" s="9">
        <f t="shared" si="4"/>
        <v>6260</v>
      </c>
      <c r="AF7" s="9">
        <f t="shared" si="4"/>
        <v>6380</v>
      </c>
      <c r="AG7" s="9">
        <f t="shared" si="4"/>
        <v>6500</v>
      </c>
      <c r="AH7" s="9">
        <f t="shared" si="4"/>
        <v>6620</v>
      </c>
      <c r="AI7" s="9">
        <f t="shared" si="4"/>
        <v>6740</v>
      </c>
    </row>
    <row r="8" spans="2:35" ht="17.25" customHeight="1">
      <c r="B8" s="106"/>
      <c r="C8" s="5" t="s">
        <v>30</v>
      </c>
      <c r="D8" s="6" t="s">
        <v>26</v>
      </c>
      <c r="E8" s="6">
        <v>5050</v>
      </c>
      <c r="F8" s="6">
        <f>E8+200</f>
        <v>5250</v>
      </c>
      <c r="G8" s="6">
        <f aca="true" t="shared" si="5" ref="G8:AI8">F8+200</f>
        <v>5450</v>
      </c>
      <c r="H8" s="6">
        <f t="shared" si="5"/>
        <v>5650</v>
      </c>
      <c r="I8" s="6">
        <f t="shared" si="5"/>
        <v>5850</v>
      </c>
      <c r="J8" s="6">
        <f t="shared" si="5"/>
        <v>6050</v>
      </c>
      <c r="K8" s="6">
        <f t="shared" si="5"/>
        <v>6250</v>
      </c>
      <c r="L8" s="6">
        <f t="shared" si="5"/>
        <v>6450</v>
      </c>
      <c r="M8" s="6">
        <f t="shared" si="5"/>
        <v>6650</v>
      </c>
      <c r="N8" s="6">
        <f t="shared" si="5"/>
        <v>6850</v>
      </c>
      <c r="O8" s="6">
        <f t="shared" si="5"/>
        <v>7050</v>
      </c>
      <c r="P8" s="6">
        <f t="shared" si="5"/>
        <v>7250</v>
      </c>
      <c r="Q8" s="6">
        <f t="shared" si="5"/>
        <v>7450</v>
      </c>
      <c r="R8" s="6">
        <f t="shared" si="5"/>
        <v>7650</v>
      </c>
      <c r="S8" s="6">
        <f t="shared" si="5"/>
        <v>7850</v>
      </c>
      <c r="T8" s="6">
        <f t="shared" si="5"/>
        <v>8050</v>
      </c>
      <c r="U8" s="6">
        <f t="shared" si="5"/>
        <v>8250</v>
      </c>
      <c r="V8" s="6">
        <f t="shared" si="5"/>
        <v>8450</v>
      </c>
      <c r="W8" s="6">
        <f t="shared" si="5"/>
        <v>8650</v>
      </c>
      <c r="X8" s="6">
        <f t="shared" si="5"/>
        <v>8850</v>
      </c>
      <c r="Y8" s="6">
        <f t="shared" si="5"/>
        <v>9050</v>
      </c>
      <c r="Z8" s="6">
        <f t="shared" si="5"/>
        <v>9250</v>
      </c>
      <c r="AA8" s="6">
        <f t="shared" si="5"/>
        <v>9450</v>
      </c>
      <c r="AB8" s="6">
        <f t="shared" si="5"/>
        <v>9650</v>
      </c>
      <c r="AC8" s="6">
        <f t="shared" si="5"/>
        <v>9850</v>
      </c>
      <c r="AD8" s="6">
        <f t="shared" si="5"/>
        <v>10050</v>
      </c>
      <c r="AE8" s="6">
        <f t="shared" si="5"/>
        <v>10250</v>
      </c>
      <c r="AF8" s="6">
        <f t="shared" si="5"/>
        <v>10450</v>
      </c>
      <c r="AG8" s="6">
        <f t="shared" si="5"/>
        <v>10650</v>
      </c>
      <c r="AH8" s="6">
        <f t="shared" si="5"/>
        <v>10850</v>
      </c>
      <c r="AI8" s="6">
        <f t="shared" si="5"/>
        <v>11050</v>
      </c>
    </row>
    <row r="9" spans="2:35" ht="17.25" customHeight="1">
      <c r="B9" s="106">
        <v>4</v>
      </c>
      <c r="C9" s="7" t="s">
        <v>7</v>
      </c>
      <c r="D9" s="8" t="s">
        <v>4</v>
      </c>
      <c r="E9" s="9">
        <v>3240</v>
      </c>
      <c r="F9" s="9">
        <f>E9+140</f>
        <v>3380</v>
      </c>
      <c r="G9" s="9">
        <f aca="true" t="shared" si="6" ref="G9:AI9">F9+140</f>
        <v>3520</v>
      </c>
      <c r="H9" s="9">
        <f t="shared" si="6"/>
        <v>3660</v>
      </c>
      <c r="I9" s="9">
        <f t="shared" si="6"/>
        <v>3800</v>
      </c>
      <c r="J9" s="9">
        <f t="shared" si="6"/>
        <v>3940</v>
      </c>
      <c r="K9" s="9">
        <f t="shared" si="6"/>
        <v>4080</v>
      </c>
      <c r="L9" s="9">
        <f t="shared" si="6"/>
        <v>4220</v>
      </c>
      <c r="M9" s="9">
        <f t="shared" si="6"/>
        <v>4360</v>
      </c>
      <c r="N9" s="9">
        <f t="shared" si="6"/>
        <v>4500</v>
      </c>
      <c r="O9" s="9">
        <f t="shared" si="6"/>
        <v>4640</v>
      </c>
      <c r="P9" s="9">
        <f t="shared" si="6"/>
        <v>4780</v>
      </c>
      <c r="Q9" s="9">
        <f t="shared" si="6"/>
        <v>4920</v>
      </c>
      <c r="R9" s="9">
        <f t="shared" si="6"/>
        <v>5060</v>
      </c>
      <c r="S9" s="9">
        <f t="shared" si="6"/>
        <v>5200</v>
      </c>
      <c r="T9" s="9">
        <f t="shared" si="6"/>
        <v>5340</v>
      </c>
      <c r="U9" s="9">
        <f t="shared" si="6"/>
        <v>5480</v>
      </c>
      <c r="V9" s="9">
        <f t="shared" si="6"/>
        <v>5620</v>
      </c>
      <c r="W9" s="9">
        <f t="shared" si="6"/>
        <v>5760</v>
      </c>
      <c r="X9" s="9">
        <f t="shared" si="6"/>
        <v>5900</v>
      </c>
      <c r="Y9" s="9">
        <f t="shared" si="6"/>
        <v>6040</v>
      </c>
      <c r="Z9" s="9">
        <f t="shared" si="6"/>
        <v>6180</v>
      </c>
      <c r="AA9" s="9">
        <f t="shared" si="6"/>
        <v>6320</v>
      </c>
      <c r="AB9" s="9">
        <f t="shared" si="6"/>
        <v>6460</v>
      </c>
      <c r="AC9" s="9">
        <f t="shared" si="6"/>
        <v>6600</v>
      </c>
      <c r="AD9" s="9">
        <f t="shared" si="6"/>
        <v>6740</v>
      </c>
      <c r="AE9" s="9">
        <f t="shared" si="6"/>
        <v>6880</v>
      </c>
      <c r="AF9" s="9">
        <f t="shared" si="6"/>
        <v>7020</v>
      </c>
      <c r="AG9" s="9">
        <f t="shared" si="6"/>
        <v>7160</v>
      </c>
      <c r="AH9" s="9">
        <f t="shared" si="6"/>
        <v>7300</v>
      </c>
      <c r="AI9" s="9">
        <f t="shared" si="6"/>
        <v>7440</v>
      </c>
    </row>
    <row r="10" spans="2:35" ht="17.25" customHeight="1">
      <c r="B10" s="106"/>
      <c r="C10" s="5" t="s">
        <v>31</v>
      </c>
      <c r="D10" s="6" t="s">
        <v>26</v>
      </c>
      <c r="E10" s="6">
        <v>5200</v>
      </c>
      <c r="F10" s="6">
        <f>E10+230</f>
        <v>5430</v>
      </c>
      <c r="G10" s="6">
        <f aca="true" t="shared" si="7" ref="G10:AI10">F10+230</f>
        <v>5660</v>
      </c>
      <c r="H10" s="6">
        <f t="shared" si="7"/>
        <v>5890</v>
      </c>
      <c r="I10" s="6">
        <f t="shared" si="7"/>
        <v>6120</v>
      </c>
      <c r="J10" s="6">
        <f t="shared" si="7"/>
        <v>6350</v>
      </c>
      <c r="K10" s="6">
        <f t="shared" si="7"/>
        <v>6580</v>
      </c>
      <c r="L10" s="6">
        <f t="shared" si="7"/>
        <v>6810</v>
      </c>
      <c r="M10" s="6">
        <f t="shared" si="7"/>
        <v>7040</v>
      </c>
      <c r="N10" s="6">
        <f t="shared" si="7"/>
        <v>7270</v>
      </c>
      <c r="O10" s="6">
        <f t="shared" si="7"/>
        <v>7500</v>
      </c>
      <c r="P10" s="6">
        <f t="shared" si="7"/>
        <v>7730</v>
      </c>
      <c r="Q10" s="6">
        <f t="shared" si="7"/>
        <v>7960</v>
      </c>
      <c r="R10" s="6">
        <f t="shared" si="7"/>
        <v>8190</v>
      </c>
      <c r="S10" s="6">
        <f t="shared" si="7"/>
        <v>8420</v>
      </c>
      <c r="T10" s="6">
        <f t="shared" si="7"/>
        <v>8650</v>
      </c>
      <c r="U10" s="6">
        <f t="shared" si="7"/>
        <v>8880</v>
      </c>
      <c r="V10" s="6">
        <f t="shared" si="7"/>
        <v>9110</v>
      </c>
      <c r="W10" s="6">
        <f t="shared" si="7"/>
        <v>9340</v>
      </c>
      <c r="X10" s="6">
        <f t="shared" si="7"/>
        <v>9570</v>
      </c>
      <c r="Y10" s="6">
        <f t="shared" si="7"/>
        <v>9800</v>
      </c>
      <c r="Z10" s="6">
        <f t="shared" si="7"/>
        <v>10030</v>
      </c>
      <c r="AA10" s="6">
        <f t="shared" si="7"/>
        <v>10260</v>
      </c>
      <c r="AB10" s="6">
        <f t="shared" si="7"/>
        <v>10490</v>
      </c>
      <c r="AC10" s="6">
        <f t="shared" si="7"/>
        <v>10720</v>
      </c>
      <c r="AD10" s="6">
        <f t="shared" si="7"/>
        <v>10950</v>
      </c>
      <c r="AE10" s="6">
        <f t="shared" si="7"/>
        <v>11180</v>
      </c>
      <c r="AF10" s="6">
        <f t="shared" si="7"/>
        <v>11410</v>
      </c>
      <c r="AG10" s="6">
        <f t="shared" si="7"/>
        <v>11640</v>
      </c>
      <c r="AH10" s="6">
        <f t="shared" si="7"/>
        <v>11870</v>
      </c>
      <c r="AI10" s="6">
        <f t="shared" si="7"/>
        <v>12100</v>
      </c>
    </row>
    <row r="11" spans="2:35" ht="17.25" customHeight="1">
      <c r="B11" s="106">
        <v>5</v>
      </c>
      <c r="C11" s="7" t="s">
        <v>8</v>
      </c>
      <c r="D11" s="8" t="s">
        <v>4</v>
      </c>
      <c r="E11" s="9">
        <v>3340</v>
      </c>
      <c r="F11" s="9">
        <f>E11+160</f>
        <v>3500</v>
      </c>
      <c r="G11" s="9">
        <f aca="true" t="shared" si="8" ref="G11:AI11">F11+160</f>
        <v>3660</v>
      </c>
      <c r="H11" s="9">
        <f t="shared" si="8"/>
        <v>3820</v>
      </c>
      <c r="I11" s="9">
        <f t="shared" si="8"/>
        <v>3980</v>
      </c>
      <c r="J11" s="9">
        <f t="shared" si="8"/>
        <v>4140</v>
      </c>
      <c r="K11" s="9">
        <f t="shared" si="8"/>
        <v>4300</v>
      </c>
      <c r="L11" s="9">
        <f t="shared" si="8"/>
        <v>4460</v>
      </c>
      <c r="M11" s="9">
        <f t="shared" si="8"/>
        <v>4620</v>
      </c>
      <c r="N11" s="9">
        <f t="shared" si="8"/>
        <v>4780</v>
      </c>
      <c r="O11" s="9">
        <f t="shared" si="8"/>
        <v>4940</v>
      </c>
      <c r="P11" s="9">
        <f t="shared" si="8"/>
        <v>5100</v>
      </c>
      <c r="Q11" s="9">
        <f t="shared" si="8"/>
        <v>5260</v>
      </c>
      <c r="R11" s="9">
        <f t="shared" si="8"/>
        <v>5420</v>
      </c>
      <c r="S11" s="9">
        <f t="shared" si="8"/>
        <v>5580</v>
      </c>
      <c r="T11" s="9">
        <f t="shared" si="8"/>
        <v>5740</v>
      </c>
      <c r="U11" s="9">
        <f t="shared" si="8"/>
        <v>5900</v>
      </c>
      <c r="V11" s="9">
        <f t="shared" si="8"/>
        <v>6060</v>
      </c>
      <c r="W11" s="9">
        <f t="shared" si="8"/>
        <v>6220</v>
      </c>
      <c r="X11" s="9">
        <f t="shared" si="8"/>
        <v>6380</v>
      </c>
      <c r="Y11" s="9">
        <f t="shared" si="8"/>
        <v>6540</v>
      </c>
      <c r="Z11" s="9">
        <f t="shared" si="8"/>
        <v>6700</v>
      </c>
      <c r="AA11" s="9">
        <f t="shared" si="8"/>
        <v>6860</v>
      </c>
      <c r="AB11" s="9">
        <f t="shared" si="8"/>
        <v>7020</v>
      </c>
      <c r="AC11" s="9">
        <f t="shared" si="8"/>
        <v>7180</v>
      </c>
      <c r="AD11" s="9">
        <f t="shared" si="8"/>
        <v>7340</v>
      </c>
      <c r="AE11" s="9">
        <f t="shared" si="8"/>
        <v>7500</v>
      </c>
      <c r="AF11" s="9">
        <f t="shared" si="8"/>
        <v>7660</v>
      </c>
      <c r="AG11" s="9">
        <f t="shared" si="8"/>
        <v>7820</v>
      </c>
      <c r="AH11" s="9">
        <f t="shared" si="8"/>
        <v>7980</v>
      </c>
      <c r="AI11" s="9">
        <f t="shared" si="8"/>
        <v>8140</v>
      </c>
    </row>
    <row r="12" spans="2:35" ht="17.25" customHeight="1">
      <c r="B12" s="106"/>
      <c r="C12" s="10" t="s">
        <v>32</v>
      </c>
      <c r="D12" s="6" t="s">
        <v>26</v>
      </c>
      <c r="E12" s="8">
        <v>5400</v>
      </c>
      <c r="F12" s="11">
        <f>E12+260</f>
        <v>5660</v>
      </c>
      <c r="G12" s="11">
        <f aca="true" t="shared" si="9" ref="G12:AI12">F12+260</f>
        <v>5920</v>
      </c>
      <c r="H12" s="8">
        <f t="shared" si="9"/>
        <v>6180</v>
      </c>
      <c r="I12" s="8">
        <f t="shared" si="9"/>
        <v>6440</v>
      </c>
      <c r="J12" s="8">
        <f t="shared" si="9"/>
        <v>6700</v>
      </c>
      <c r="K12" s="8">
        <f t="shared" si="9"/>
        <v>6960</v>
      </c>
      <c r="L12" s="8">
        <f t="shared" si="9"/>
        <v>7220</v>
      </c>
      <c r="M12" s="8">
        <f t="shared" si="9"/>
        <v>7480</v>
      </c>
      <c r="N12" s="8">
        <f t="shared" si="9"/>
        <v>7740</v>
      </c>
      <c r="O12" s="8">
        <f t="shared" si="9"/>
        <v>8000</v>
      </c>
      <c r="P12" s="8">
        <f t="shared" si="9"/>
        <v>8260</v>
      </c>
      <c r="Q12" s="8">
        <f t="shared" si="9"/>
        <v>8520</v>
      </c>
      <c r="R12" s="8">
        <f t="shared" si="9"/>
        <v>8780</v>
      </c>
      <c r="S12" s="8">
        <f t="shared" si="9"/>
        <v>9040</v>
      </c>
      <c r="T12" s="8">
        <f t="shared" si="9"/>
        <v>9300</v>
      </c>
      <c r="U12" s="8">
        <f t="shared" si="9"/>
        <v>9560</v>
      </c>
      <c r="V12" s="8">
        <f t="shared" si="9"/>
        <v>9820</v>
      </c>
      <c r="W12" s="8">
        <f t="shared" si="9"/>
        <v>10080</v>
      </c>
      <c r="X12" s="8">
        <f t="shared" si="9"/>
        <v>10340</v>
      </c>
      <c r="Y12" s="8">
        <f t="shared" si="9"/>
        <v>10600</v>
      </c>
      <c r="Z12" s="8">
        <f t="shared" si="9"/>
        <v>10860</v>
      </c>
      <c r="AA12" s="8">
        <f t="shared" si="9"/>
        <v>11120</v>
      </c>
      <c r="AB12" s="8">
        <f t="shared" si="9"/>
        <v>11380</v>
      </c>
      <c r="AC12" s="8">
        <f t="shared" si="9"/>
        <v>11640</v>
      </c>
      <c r="AD12" s="8">
        <f t="shared" si="9"/>
        <v>11900</v>
      </c>
      <c r="AE12" s="8">
        <f t="shared" si="9"/>
        <v>12160</v>
      </c>
      <c r="AF12" s="8">
        <f t="shared" si="9"/>
        <v>12420</v>
      </c>
      <c r="AG12" s="8">
        <f t="shared" si="9"/>
        <v>12680</v>
      </c>
      <c r="AH12" s="8">
        <f t="shared" si="9"/>
        <v>12940</v>
      </c>
      <c r="AI12" s="8">
        <f t="shared" si="9"/>
        <v>13200</v>
      </c>
    </row>
    <row r="13" spans="2:35" ht="17.25" customHeight="1">
      <c r="B13" s="106">
        <v>6</v>
      </c>
      <c r="C13" s="7" t="s">
        <v>9</v>
      </c>
      <c r="D13" s="8" t="s">
        <v>4</v>
      </c>
      <c r="E13" s="9">
        <v>3430</v>
      </c>
      <c r="F13" s="9">
        <f>E13+175</f>
        <v>3605</v>
      </c>
      <c r="G13" s="9">
        <f aca="true" t="shared" si="10" ref="G13:AI13">F13+175</f>
        <v>3780</v>
      </c>
      <c r="H13" s="9">
        <f t="shared" si="10"/>
        <v>3955</v>
      </c>
      <c r="I13" s="9">
        <f t="shared" si="10"/>
        <v>4130</v>
      </c>
      <c r="J13" s="9">
        <f t="shared" si="10"/>
        <v>4305</v>
      </c>
      <c r="K13" s="9">
        <f t="shared" si="10"/>
        <v>4480</v>
      </c>
      <c r="L13" s="9">
        <f t="shared" si="10"/>
        <v>4655</v>
      </c>
      <c r="M13" s="9">
        <f t="shared" si="10"/>
        <v>4830</v>
      </c>
      <c r="N13" s="9">
        <f t="shared" si="10"/>
        <v>5005</v>
      </c>
      <c r="O13" s="9">
        <f t="shared" si="10"/>
        <v>5180</v>
      </c>
      <c r="P13" s="9">
        <f t="shared" si="10"/>
        <v>5355</v>
      </c>
      <c r="Q13" s="9">
        <f t="shared" si="10"/>
        <v>5530</v>
      </c>
      <c r="R13" s="9">
        <f t="shared" si="10"/>
        <v>5705</v>
      </c>
      <c r="S13" s="9">
        <f t="shared" si="10"/>
        <v>5880</v>
      </c>
      <c r="T13" s="9">
        <f t="shared" si="10"/>
        <v>6055</v>
      </c>
      <c r="U13" s="9">
        <f t="shared" si="10"/>
        <v>6230</v>
      </c>
      <c r="V13" s="9">
        <f t="shared" si="10"/>
        <v>6405</v>
      </c>
      <c r="W13" s="9">
        <f t="shared" si="10"/>
        <v>6580</v>
      </c>
      <c r="X13" s="9">
        <f t="shared" si="10"/>
        <v>6755</v>
      </c>
      <c r="Y13" s="9">
        <f t="shared" si="10"/>
        <v>6930</v>
      </c>
      <c r="Z13" s="9">
        <f t="shared" si="10"/>
        <v>7105</v>
      </c>
      <c r="AA13" s="9">
        <f t="shared" si="10"/>
        <v>7280</v>
      </c>
      <c r="AB13" s="9">
        <f t="shared" si="10"/>
        <v>7455</v>
      </c>
      <c r="AC13" s="9">
        <f t="shared" si="10"/>
        <v>7630</v>
      </c>
      <c r="AD13" s="9">
        <f t="shared" si="10"/>
        <v>7805</v>
      </c>
      <c r="AE13" s="9">
        <f t="shared" si="10"/>
        <v>7980</v>
      </c>
      <c r="AF13" s="9">
        <f t="shared" si="10"/>
        <v>8155</v>
      </c>
      <c r="AG13" s="9">
        <f t="shared" si="10"/>
        <v>8330</v>
      </c>
      <c r="AH13" s="9">
        <f t="shared" si="10"/>
        <v>8505</v>
      </c>
      <c r="AI13" s="9">
        <f t="shared" si="10"/>
        <v>8680</v>
      </c>
    </row>
    <row r="14" spans="2:35" ht="17.25" customHeight="1">
      <c r="B14" s="106"/>
      <c r="C14" s="5" t="s">
        <v>33</v>
      </c>
      <c r="D14" s="6" t="s">
        <v>26</v>
      </c>
      <c r="E14" s="6">
        <v>5600</v>
      </c>
      <c r="F14" s="6">
        <f>E14+290</f>
        <v>5890</v>
      </c>
      <c r="G14" s="6">
        <f aca="true" t="shared" si="11" ref="G14:AI14">F14+290</f>
        <v>6180</v>
      </c>
      <c r="H14" s="6">
        <f t="shared" si="11"/>
        <v>6470</v>
      </c>
      <c r="I14" s="6">
        <f t="shared" si="11"/>
        <v>6760</v>
      </c>
      <c r="J14" s="6">
        <f t="shared" si="11"/>
        <v>7050</v>
      </c>
      <c r="K14" s="6">
        <f t="shared" si="11"/>
        <v>7340</v>
      </c>
      <c r="L14" s="6">
        <f t="shared" si="11"/>
        <v>7630</v>
      </c>
      <c r="M14" s="6">
        <f t="shared" si="11"/>
        <v>7920</v>
      </c>
      <c r="N14" s="6">
        <f t="shared" si="11"/>
        <v>8210</v>
      </c>
      <c r="O14" s="6">
        <f t="shared" si="11"/>
        <v>8500</v>
      </c>
      <c r="P14" s="6">
        <f t="shared" si="11"/>
        <v>8790</v>
      </c>
      <c r="Q14" s="6">
        <f t="shared" si="11"/>
        <v>9080</v>
      </c>
      <c r="R14" s="6">
        <f t="shared" si="11"/>
        <v>9370</v>
      </c>
      <c r="S14" s="6">
        <f t="shared" si="11"/>
        <v>9660</v>
      </c>
      <c r="T14" s="6">
        <f t="shared" si="11"/>
        <v>9950</v>
      </c>
      <c r="U14" s="6">
        <f t="shared" si="11"/>
        <v>10240</v>
      </c>
      <c r="V14" s="6">
        <f t="shared" si="11"/>
        <v>10530</v>
      </c>
      <c r="W14" s="6">
        <f t="shared" si="11"/>
        <v>10820</v>
      </c>
      <c r="X14" s="6">
        <f t="shared" si="11"/>
        <v>11110</v>
      </c>
      <c r="Y14" s="6">
        <f t="shared" si="11"/>
        <v>11400</v>
      </c>
      <c r="Z14" s="6">
        <f t="shared" si="11"/>
        <v>11690</v>
      </c>
      <c r="AA14" s="6">
        <f t="shared" si="11"/>
        <v>11980</v>
      </c>
      <c r="AB14" s="6">
        <f t="shared" si="11"/>
        <v>12270</v>
      </c>
      <c r="AC14" s="6">
        <f t="shared" si="11"/>
        <v>12560</v>
      </c>
      <c r="AD14" s="6">
        <f t="shared" si="11"/>
        <v>12850</v>
      </c>
      <c r="AE14" s="6">
        <f t="shared" si="11"/>
        <v>13140</v>
      </c>
      <c r="AF14" s="6">
        <f t="shared" si="11"/>
        <v>13430</v>
      </c>
      <c r="AG14" s="6">
        <f t="shared" si="11"/>
        <v>13720</v>
      </c>
      <c r="AH14" s="6">
        <f t="shared" si="11"/>
        <v>14010</v>
      </c>
      <c r="AI14" s="6">
        <f t="shared" si="11"/>
        <v>14300</v>
      </c>
    </row>
    <row r="15" spans="2:35" ht="17.25" customHeight="1">
      <c r="B15" s="106">
        <v>7</v>
      </c>
      <c r="C15" s="7" t="s">
        <v>10</v>
      </c>
      <c r="D15" s="8" t="s">
        <v>4</v>
      </c>
      <c r="E15" s="9">
        <v>3530</v>
      </c>
      <c r="F15" s="9">
        <f>E15+190</f>
        <v>3720</v>
      </c>
      <c r="G15" s="9">
        <f aca="true" t="shared" si="12" ref="G15:AI15">F15+190</f>
        <v>3910</v>
      </c>
      <c r="H15" s="9">
        <f t="shared" si="12"/>
        <v>4100</v>
      </c>
      <c r="I15" s="9">
        <f t="shared" si="12"/>
        <v>4290</v>
      </c>
      <c r="J15" s="9">
        <f t="shared" si="12"/>
        <v>4480</v>
      </c>
      <c r="K15" s="9">
        <f t="shared" si="12"/>
        <v>4670</v>
      </c>
      <c r="L15" s="9">
        <f t="shared" si="12"/>
        <v>4860</v>
      </c>
      <c r="M15" s="9">
        <f t="shared" si="12"/>
        <v>5050</v>
      </c>
      <c r="N15" s="9">
        <f t="shared" si="12"/>
        <v>5240</v>
      </c>
      <c r="O15" s="9">
        <f t="shared" si="12"/>
        <v>5430</v>
      </c>
      <c r="P15" s="9">
        <f t="shared" si="12"/>
        <v>5620</v>
      </c>
      <c r="Q15" s="9">
        <f t="shared" si="12"/>
        <v>5810</v>
      </c>
      <c r="R15" s="9">
        <f t="shared" si="12"/>
        <v>6000</v>
      </c>
      <c r="S15" s="9">
        <f t="shared" si="12"/>
        <v>6190</v>
      </c>
      <c r="T15" s="9">
        <f t="shared" si="12"/>
        <v>6380</v>
      </c>
      <c r="U15" s="9">
        <f t="shared" si="12"/>
        <v>6570</v>
      </c>
      <c r="V15" s="9">
        <f t="shared" si="12"/>
        <v>6760</v>
      </c>
      <c r="W15" s="9">
        <f t="shared" si="12"/>
        <v>6950</v>
      </c>
      <c r="X15" s="9">
        <f t="shared" si="12"/>
        <v>7140</v>
      </c>
      <c r="Y15" s="9">
        <f t="shared" si="12"/>
        <v>7330</v>
      </c>
      <c r="Z15" s="9">
        <f t="shared" si="12"/>
        <v>7520</v>
      </c>
      <c r="AA15" s="9">
        <f t="shared" si="12"/>
        <v>7710</v>
      </c>
      <c r="AB15" s="9">
        <f t="shared" si="12"/>
        <v>7900</v>
      </c>
      <c r="AC15" s="9">
        <f t="shared" si="12"/>
        <v>8090</v>
      </c>
      <c r="AD15" s="9">
        <f t="shared" si="12"/>
        <v>8280</v>
      </c>
      <c r="AE15" s="9">
        <f t="shared" si="12"/>
        <v>8470</v>
      </c>
      <c r="AF15" s="9">
        <f t="shared" si="12"/>
        <v>8660</v>
      </c>
      <c r="AG15" s="9">
        <f t="shared" si="12"/>
        <v>8850</v>
      </c>
      <c r="AH15" s="9">
        <f t="shared" si="12"/>
        <v>9040</v>
      </c>
      <c r="AI15" s="9">
        <f t="shared" si="12"/>
        <v>9230</v>
      </c>
    </row>
    <row r="16" spans="2:35" ht="17.25" customHeight="1">
      <c r="B16" s="106"/>
      <c r="C16" s="5" t="s">
        <v>34</v>
      </c>
      <c r="D16" s="6" t="s">
        <v>26</v>
      </c>
      <c r="E16" s="6">
        <v>5800</v>
      </c>
      <c r="F16" s="6">
        <f>E16+320</f>
        <v>6120</v>
      </c>
      <c r="G16" s="6">
        <f aca="true" t="shared" si="13" ref="G16:AI16">F16+320</f>
        <v>6440</v>
      </c>
      <c r="H16" s="6">
        <f t="shared" si="13"/>
        <v>6760</v>
      </c>
      <c r="I16" s="6">
        <f t="shared" si="13"/>
        <v>7080</v>
      </c>
      <c r="J16" s="6">
        <f t="shared" si="13"/>
        <v>7400</v>
      </c>
      <c r="K16" s="6">
        <f t="shared" si="13"/>
        <v>7720</v>
      </c>
      <c r="L16" s="6">
        <f t="shared" si="13"/>
        <v>8040</v>
      </c>
      <c r="M16" s="6">
        <f t="shared" si="13"/>
        <v>8360</v>
      </c>
      <c r="N16" s="6">
        <f t="shared" si="13"/>
        <v>8680</v>
      </c>
      <c r="O16" s="6">
        <f t="shared" si="13"/>
        <v>9000</v>
      </c>
      <c r="P16" s="6">
        <f t="shared" si="13"/>
        <v>9320</v>
      </c>
      <c r="Q16" s="6">
        <f t="shared" si="13"/>
        <v>9640</v>
      </c>
      <c r="R16" s="6">
        <f t="shared" si="13"/>
        <v>9960</v>
      </c>
      <c r="S16" s="6">
        <f t="shared" si="13"/>
        <v>10280</v>
      </c>
      <c r="T16" s="6">
        <f t="shared" si="13"/>
        <v>10600</v>
      </c>
      <c r="U16" s="6">
        <f t="shared" si="13"/>
        <v>10920</v>
      </c>
      <c r="V16" s="6">
        <f t="shared" si="13"/>
        <v>11240</v>
      </c>
      <c r="W16" s="6">
        <f t="shared" si="13"/>
        <v>11560</v>
      </c>
      <c r="X16" s="6">
        <f t="shared" si="13"/>
        <v>11880</v>
      </c>
      <c r="Y16" s="6">
        <f t="shared" si="13"/>
        <v>12200</v>
      </c>
      <c r="Z16" s="6">
        <f t="shared" si="13"/>
        <v>12520</v>
      </c>
      <c r="AA16" s="6">
        <f t="shared" si="13"/>
        <v>12840</v>
      </c>
      <c r="AB16" s="6">
        <f t="shared" si="13"/>
        <v>13160</v>
      </c>
      <c r="AC16" s="6">
        <f t="shared" si="13"/>
        <v>13480</v>
      </c>
      <c r="AD16" s="6">
        <f t="shared" si="13"/>
        <v>13800</v>
      </c>
      <c r="AE16" s="6">
        <f t="shared" si="13"/>
        <v>14120</v>
      </c>
      <c r="AF16" s="6">
        <f t="shared" si="13"/>
        <v>14440</v>
      </c>
      <c r="AG16" s="6">
        <f t="shared" si="13"/>
        <v>14760</v>
      </c>
      <c r="AH16" s="6">
        <f t="shared" si="13"/>
        <v>15080</v>
      </c>
      <c r="AI16" s="6">
        <f t="shared" si="13"/>
        <v>15400</v>
      </c>
    </row>
    <row r="17" spans="2:35" ht="17.25" customHeight="1">
      <c r="B17" s="106">
        <v>8</v>
      </c>
      <c r="C17" s="7" t="s">
        <v>11</v>
      </c>
      <c r="D17" s="8" t="s">
        <v>4</v>
      </c>
      <c r="E17" s="9">
        <v>3665</v>
      </c>
      <c r="F17" s="9">
        <f>E17+210</f>
        <v>3875</v>
      </c>
      <c r="G17" s="9">
        <f aca="true" t="shared" si="14" ref="G17:AI17">F17+210</f>
        <v>4085</v>
      </c>
      <c r="H17" s="9">
        <f t="shared" si="14"/>
        <v>4295</v>
      </c>
      <c r="I17" s="9">
        <f t="shared" si="14"/>
        <v>4505</v>
      </c>
      <c r="J17" s="9">
        <f t="shared" si="14"/>
        <v>4715</v>
      </c>
      <c r="K17" s="9">
        <f t="shared" si="14"/>
        <v>4925</v>
      </c>
      <c r="L17" s="9">
        <f t="shared" si="14"/>
        <v>5135</v>
      </c>
      <c r="M17" s="9">
        <f t="shared" si="14"/>
        <v>5345</v>
      </c>
      <c r="N17" s="9">
        <f t="shared" si="14"/>
        <v>5555</v>
      </c>
      <c r="O17" s="9">
        <f t="shared" si="14"/>
        <v>5765</v>
      </c>
      <c r="P17" s="9">
        <f t="shared" si="14"/>
        <v>5975</v>
      </c>
      <c r="Q17" s="9">
        <f t="shared" si="14"/>
        <v>6185</v>
      </c>
      <c r="R17" s="9">
        <f t="shared" si="14"/>
        <v>6395</v>
      </c>
      <c r="S17" s="9">
        <f t="shared" si="14"/>
        <v>6605</v>
      </c>
      <c r="T17" s="9">
        <f t="shared" si="14"/>
        <v>6815</v>
      </c>
      <c r="U17" s="9">
        <f t="shared" si="14"/>
        <v>7025</v>
      </c>
      <c r="V17" s="9">
        <f t="shared" si="14"/>
        <v>7235</v>
      </c>
      <c r="W17" s="9">
        <f t="shared" si="14"/>
        <v>7445</v>
      </c>
      <c r="X17" s="9">
        <f t="shared" si="14"/>
        <v>7655</v>
      </c>
      <c r="Y17" s="9">
        <f t="shared" si="14"/>
        <v>7865</v>
      </c>
      <c r="Z17" s="9">
        <f t="shared" si="14"/>
        <v>8075</v>
      </c>
      <c r="AA17" s="9">
        <f t="shared" si="14"/>
        <v>8285</v>
      </c>
      <c r="AB17" s="9">
        <f t="shared" si="14"/>
        <v>8495</v>
      </c>
      <c r="AC17" s="9">
        <f t="shared" si="14"/>
        <v>8705</v>
      </c>
      <c r="AD17" s="9">
        <f t="shared" si="14"/>
        <v>8915</v>
      </c>
      <c r="AE17" s="9">
        <f t="shared" si="14"/>
        <v>9125</v>
      </c>
      <c r="AF17" s="9">
        <f t="shared" si="14"/>
        <v>9335</v>
      </c>
      <c r="AG17" s="9">
        <f t="shared" si="14"/>
        <v>9545</v>
      </c>
      <c r="AH17" s="9">
        <f t="shared" si="14"/>
        <v>9755</v>
      </c>
      <c r="AI17" s="9">
        <f t="shared" si="14"/>
        <v>9965</v>
      </c>
    </row>
    <row r="18" spans="2:35" ht="17.25" customHeight="1">
      <c r="B18" s="106"/>
      <c r="C18" s="5" t="s">
        <v>35</v>
      </c>
      <c r="D18" s="6" t="s">
        <v>26</v>
      </c>
      <c r="E18" s="6">
        <v>6000</v>
      </c>
      <c r="F18" s="6">
        <f>E18+350</f>
        <v>6350</v>
      </c>
      <c r="G18" s="6">
        <f aca="true" t="shared" si="15" ref="G18:AI18">F18+350</f>
        <v>6700</v>
      </c>
      <c r="H18" s="6">
        <f t="shared" si="15"/>
        <v>7050</v>
      </c>
      <c r="I18" s="6">
        <f t="shared" si="15"/>
        <v>7400</v>
      </c>
      <c r="J18" s="6">
        <f t="shared" si="15"/>
        <v>7750</v>
      </c>
      <c r="K18" s="6">
        <f t="shared" si="15"/>
        <v>8100</v>
      </c>
      <c r="L18" s="6">
        <f t="shared" si="15"/>
        <v>8450</v>
      </c>
      <c r="M18" s="6">
        <f t="shared" si="15"/>
        <v>8800</v>
      </c>
      <c r="N18" s="6">
        <f t="shared" si="15"/>
        <v>9150</v>
      </c>
      <c r="O18" s="6">
        <f t="shared" si="15"/>
        <v>9500</v>
      </c>
      <c r="P18" s="6">
        <f t="shared" si="15"/>
        <v>9850</v>
      </c>
      <c r="Q18" s="6">
        <f t="shared" si="15"/>
        <v>10200</v>
      </c>
      <c r="R18" s="6">
        <f t="shared" si="15"/>
        <v>10550</v>
      </c>
      <c r="S18" s="6">
        <f t="shared" si="15"/>
        <v>10900</v>
      </c>
      <c r="T18" s="6">
        <f t="shared" si="15"/>
        <v>11250</v>
      </c>
      <c r="U18" s="6">
        <f t="shared" si="15"/>
        <v>11600</v>
      </c>
      <c r="V18" s="6">
        <f t="shared" si="15"/>
        <v>11950</v>
      </c>
      <c r="W18" s="6">
        <f t="shared" si="15"/>
        <v>12300</v>
      </c>
      <c r="X18" s="6">
        <f t="shared" si="15"/>
        <v>12650</v>
      </c>
      <c r="Y18" s="6">
        <f t="shared" si="15"/>
        <v>13000</v>
      </c>
      <c r="Z18" s="6">
        <f t="shared" si="15"/>
        <v>13350</v>
      </c>
      <c r="AA18" s="6">
        <f t="shared" si="15"/>
        <v>13700</v>
      </c>
      <c r="AB18" s="6">
        <f t="shared" si="15"/>
        <v>14050</v>
      </c>
      <c r="AC18" s="6">
        <f t="shared" si="15"/>
        <v>14400</v>
      </c>
      <c r="AD18" s="6">
        <f t="shared" si="15"/>
        <v>14750</v>
      </c>
      <c r="AE18" s="6">
        <f t="shared" si="15"/>
        <v>15100</v>
      </c>
      <c r="AF18" s="6">
        <f t="shared" si="15"/>
        <v>15450</v>
      </c>
      <c r="AG18" s="6">
        <f t="shared" si="15"/>
        <v>15800</v>
      </c>
      <c r="AH18" s="6">
        <f t="shared" si="15"/>
        <v>16150</v>
      </c>
      <c r="AI18" s="6">
        <f t="shared" si="15"/>
        <v>16500</v>
      </c>
    </row>
    <row r="19" spans="2:35" ht="17.25" customHeight="1">
      <c r="B19" s="106">
        <v>9</v>
      </c>
      <c r="C19" s="7" t="s">
        <v>12</v>
      </c>
      <c r="D19" s="8" t="s">
        <v>4</v>
      </c>
      <c r="E19" s="9">
        <v>3820</v>
      </c>
      <c r="F19" s="9">
        <f>E19+230</f>
        <v>4050</v>
      </c>
      <c r="G19" s="9">
        <f aca="true" t="shared" si="16" ref="G19:AI19">F19+230</f>
        <v>4280</v>
      </c>
      <c r="H19" s="9">
        <f t="shared" si="16"/>
        <v>4510</v>
      </c>
      <c r="I19" s="9">
        <f t="shared" si="16"/>
        <v>4740</v>
      </c>
      <c r="J19" s="9">
        <f t="shared" si="16"/>
        <v>4970</v>
      </c>
      <c r="K19" s="9">
        <f t="shared" si="16"/>
        <v>5200</v>
      </c>
      <c r="L19" s="9">
        <f t="shared" si="16"/>
        <v>5430</v>
      </c>
      <c r="M19" s="9">
        <f t="shared" si="16"/>
        <v>5660</v>
      </c>
      <c r="N19" s="9">
        <f t="shared" si="16"/>
        <v>5890</v>
      </c>
      <c r="O19" s="9">
        <f t="shared" si="16"/>
        <v>6120</v>
      </c>
      <c r="P19" s="9">
        <f t="shared" si="16"/>
        <v>6350</v>
      </c>
      <c r="Q19" s="9">
        <f t="shared" si="16"/>
        <v>6580</v>
      </c>
      <c r="R19" s="9">
        <f t="shared" si="16"/>
        <v>6810</v>
      </c>
      <c r="S19" s="9">
        <f t="shared" si="16"/>
        <v>7040</v>
      </c>
      <c r="T19" s="9">
        <f t="shared" si="16"/>
        <v>7270</v>
      </c>
      <c r="U19" s="9">
        <f t="shared" si="16"/>
        <v>7500</v>
      </c>
      <c r="V19" s="9">
        <f t="shared" si="16"/>
        <v>7730</v>
      </c>
      <c r="W19" s="9">
        <f t="shared" si="16"/>
        <v>7960</v>
      </c>
      <c r="X19" s="9">
        <f t="shared" si="16"/>
        <v>8190</v>
      </c>
      <c r="Y19" s="9">
        <f t="shared" si="16"/>
        <v>8420</v>
      </c>
      <c r="Z19" s="9">
        <f t="shared" si="16"/>
        <v>8650</v>
      </c>
      <c r="AA19" s="9">
        <f t="shared" si="16"/>
        <v>8880</v>
      </c>
      <c r="AB19" s="9">
        <f t="shared" si="16"/>
        <v>9110</v>
      </c>
      <c r="AC19" s="9">
        <f t="shared" si="16"/>
        <v>9340</v>
      </c>
      <c r="AD19" s="9">
        <f t="shared" si="16"/>
        <v>9570</v>
      </c>
      <c r="AE19" s="9">
        <f t="shared" si="16"/>
        <v>9800</v>
      </c>
      <c r="AF19" s="9">
        <f t="shared" si="16"/>
        <v>10030</v>
      </c>
      <c r="AG19" s="9">
        <f t="shared" si="16"/>
        <v>10260</v>
      </c>
      <c r="AH19" s="9">
        <f t="shared" si="16"/>
        <v>10490</v>
      </c>
      <c r="AI19" s="9">
        <f t="shared" si="16"/>
        <v>10720</v>
      </c>
    </row>
    <row r="20" spans="2:35" ht="17.25" customHeight="1">
      <c r="B20" s="106"/>
      <c r="C20" s="5" t="s">
        <v>36</v>
      </c>
      <c r="D20" s="6" t="s">
        <v>26</v>
      </c>
      <c r="E20" s="6">
        <v>6200</v>
      </c>
      <c r="F20" s="6">
        <f>E20+380</f>
        <v>6580</v>
      </c>
      <c r="G20" s="6">
        <f aca="true" t="shared" si="17" ref="G20:AI20">F20+380</f>
        <v>6960</v>
      </c>
      <c r="H20" s="6">
        <f t="shared" si="17"/>
        <v>7340</v>
      </c>
      <c r="I20" s="6">
        <f t="shared" si="17"/>
        <v>7720</v>
      </c>
      <c r="J20" s="6">
        <f t="shared" si="17"/>
        <v>8100</v>
      </c>
      <c r="K20" s="6">
        <f t="shared" si="17"/>
        <v>8480</v>
      </c>
      <c r="L20" s="6">
        <f t="shared" si="17"/>
        <v>8860</v>
      </c>
      <c r="M20" s="6">
        <f t="shared" si="17"/>
        <v>9240</v>
      </c>
      <c r="N20" s="6">
        <f t="shared" si="17"/>
        <v>9620</v>
      </c>
      <c r="O20" s="6">
        <f t="shared" si="17"/>
        <v>10000</v>
      </c>
      <c r="P20" s="6">
        <f t="shared" si="17"/>
        <v>10380</v>
      </c>
      <c r="Q20" s="6">
        <f t="shared" si="17"/>
        <v>10760</v>
      </c>
      <c r="R20" s="6">
        <f t="shared" si="17"/>
        <v>11140</v>
      </c>
      <c r="S20" s="6">
        <f t="shared" si="17"/>
        <v>11520</v>
      </c>
      <c r="T20" s="6">
        <f t="shared" si="17"/>
        <v>11900</v>
      </c>
      <c r="U20" s="6">
        <f t="shared" si="17"/>
        <v>12280</v>
      </c>
      <c r="V20" s="6">
        <f t="shared" si="17"/>
        <v>12660</v>
      </c>
      <c r="W20" s="6">
        <f t="shared" si="17"/>
        <v>13040</v>
      </c>
      <c r="X20" s="6">
        <f t="shared" si="17"/>
        <v>13420</v>
      </c>
      <c r="Y20" s="6">
        <f t="shared" si="17"/>
        <v>13800</v>
      </c>
      <c r="Z20" s="6">
        <f t="shared" si="17"/>
        <v>14180</v>
      </c>
      <c r="AA20" s="6">
        <f t="shared" si="17"/>
        <v>14560</v>
      </c>
      <c r="AB20" s="6">
        <f t="shared" si="17"/>
        <v>14940</v>
      </c>
      <c r="AC20" s="6">
        <f t="shared" si="17"/>
        <v>15320</v>
      </c>
      <c r="AD20" s="6">
        <f t="shared" si="17"/>
        <v>15700</v>
      </c>
      <c r="AE20" s="6">
        <f t="shared" si="17"/>
        <v>16080</v>
      </c>
      <c r="AF20" s="6">
        <f t="shared" si="17"/>
        <v>16460</v>
      </c>
      <c r="AG20" s="6">
        <f t="shared" si="17"/>
        <v>16840</v>
      </c>
      <c r="AH20" s="6">
        <f t="shared" si="17"/>
        <v>17220</v>
      </c>
      <c r="AI20" s="6">
        <f t="shared" si="17"/>
        <v>17600</v>
      </c>
    </row>
    <row r="21" spans="2:35" ht="17.25" customHeight="1">
      <c r="B21" s="106">
        <v>10</v>
      </c>
      <c r="C21" s="7" t="s">
        <v>13</v>
      </c>
      <c r="D21" s="8" t="s">
        <v>4</v>
      </c>
      <c r="E21" s="9">
        <v>3955</v>
      </c>
      <c r="F21" s="9">
        <f>E21+260</f>
        <v>4215</v>
      </c>
      <c r="G21" s="9">
        <f aca="true" t="shared" si="18" ref="G21:AI21">F21+260</f>
        <v>4475</v>
      </c>
      <c r="H21" s="9">
        <f t="shared" si="18"/>
        <v>4735</v>
      </c>
      <c r="I21" s="9">
        <f t="shared" si="18"/>
        <v>4995</v>
      </c>
      <c r="J21" s="9">
        <f t="shared" si="18"/>
        <v>5255</v>
      </c>
      <c r="K21" s="9">
        <f t="shared" si="18"/>
        <v>5515</v>
      </c>
      <c r="L21" s="9">
        <f t="shared" si="18"/>
        <v>5775</v>
      </c>
      <c r="M21" s="9">
        <f t="shared" si="18"/>
        <v>6035</v>
      </c>
      <c r="N21" s="9">
        <f t="shared" si="18"/>
        <v>6295</v>
      </c>
      <c r="O21" s="9">
        <f t="shared" si="18"/>
        <v>6555</v>
      </c>
      <c r="P21" s="9">
        <f t="shared" si="18"/>
        <v>6815</v>
      </c>
      <c r="Q21" s="9">
        <f t="shared" si="18"/>
        <v>7075</v>
      </c>
      <c r="R21" s="9">
        <f t="shared" si="18"/>
        <v>7335</v>
      </c>
      <c r="S21" s="9">
        <f t="shared" si="18"/>
        <v>7595</v>
      </c>
      <c r="T21" s="9">
        <f t="shared" si="18"/>
        <v>7855</v>
      </c>
      <c r="U21" s="9">
        <f t="shared" si="18"/>
        <v>8115</v>
      </c>
      <c r="V21" s="9">
        <f t="shared" si="18"/>
        <v>8375</v>
      </c>
      <c r="W21" s="9">
        <f t="shared" si="18"/>
        <v>8635</v>
      </c>
      <c r="X21" s="9">
        <f t="shared" si="18"/>
        <v>8895</v>
      </c>
      <c r="Y21" s="9">
        <f t="shared" si="18"/>
        <v>9155</v>
      </c>
      <c r="Z21" s="9">
        <f t="shared" si="18"/>
        <v>9415</v>
      </c>
      <c r="AA21" s="9">
        <f t="shared" si="18"/>
        <v>9675</v>
      </c>
      <c r="AB21" s="9">
        <f t="shared" si="18"/>
        <v>9935</v>
      </c>
      <c r="AC21" s="9">
        <f t="shared" si="18"/>
        <v>10195</v>
      </c>
      <c r="AD21" s="9">
        <f t="shared" si="18"/>
        <v>10455</v>
      </c>
      <c r="AE21" s="9">
        <f t="shared" si="18"/>
        <v>10715</v>
      </c>
      <c r="AF21" s="9">
        <f t="shared" si="18"/>
        <v>10975</v>
      </c>
      <c r="AG21" s="9">
        <f t="shared" si="18"/>
        <v>11235</v>
      </c>
      <c r="AH21" s="9">
        <f t="shared" si="18"/>
        <v>11495</v>
      </c>
      <c r="AI21" s="9">
        <f t="shared" si="18"/>
        <v>11755</v>
      </c>
    </row>
    <row r="22" spans="2:35" ht="17.25" customHeight="1">
      <c r="B22" s="106"/>
      <c r="C22" s="5" t="s">
        <v>37</v>
      </c>
      <c r="D22" s="6" t="s">
        <v>26</v>
      </c>
      <c r="E22" s="6">
        <v>6400</v>
      </c>
      <c r="F22" s="6">
        <f>E22+420</f>
        <v>6820</v>
      </c>
      <c r="G22" s="6">
        <f aca="true" t="shared" si="19" ref="G22:AI22">F22+420</f>
        <v>7240</v>
      </c>
      <c r="H22" s="6">
        <f t="shared" si="19"/>
        <v>7660</v>
      </c>
      <c r="I22" s="6">
        <f t="shared" si="19"/>
        <v>8080</v>
      </c>
      <c r="J22" s="6">
        <f t="shared" si="19"/>
        <v>8500</v>
      </c>
      <c r="K22" s="6">
        <f t="shared" si="19"/>
        <v>8920</v>
      </c>
      <c r="L22" s="6">
        <f t="shared" si="19"/>
        <v>9340</v>
      </c>
      <c r="M22" s="6">
        <f t="shared" si="19"/>
        <v>9760</v>
      </c>
      <c r="N22" s="6">
        <f t="shared" si="19"/>
        <v>10180</v>
      </c>
      <c r="O22" s="6">
        <f t="shared" si="19"/>
        <v>10600</v>
      </c>
      <c r="P22" s="6">
        <f t="shared" si="19"/>
        <v>11020</v>
      </c>
      <c r="Q22" s="6">
        <f t="shared" si="19"/>
        <v>11440</v>
      </c>
      <c r="R22" s="6">
        <f t="shared" si="19"/>
        <v>11860</v>
      </c>
      <c r="S22" s="6">
        <f t="shared" si="19"/>
        <v>12280</v>
      </c>
      <c r="T22" s="6">
        <f t="shared" si="19"/>
        <v>12700</v>
      </c>
      <c r="U22" s="6">
        <f t="shared" si="19"/>
        <v>13120</v>
      </c>
      <c r="V22" s="6">
        <f t="shared" si="19"/>
        <v>13540</v>
      </c>
      <c r="W22" s="6">
        <f t="shared" si="19"/>
        <v>13960</v>
      </c>
      <c r="X22" s="6">
        <f t="shared" si="19"/>
        <v>14380</v>
      </c>
      <c r="Y22" s="6">
        <f t="shared" si="19"/>
        <v>14800</v>
      </c>
      <c r="Z22" s="6">
        <f t="shared" si="19"/>
        <v>15220</v>
      </c>
      <c r="AA22" s="6">
        <f t="shared" si="19"/>
        <v>15640</v>
      </c>
      <c r="AB22" s="6">
        <f t="shared" si="19"/>
        <v>16060</v>
      </c>
      <c r="AC22" s="6">
        <f t="shared" si="19"/>
        <v>16480</v>
      </c>
      <c r="AD22" s="6">
        <f t="shared" si="19"/>
        <v>16900</v>
      </c>
      <c r="AE22" s="6">
        <f t="shared" si="19"/>
        <v>17320</v>
      </c>
      <c r="AF22" s="6">
        <f t="shared" si="19"/>
        <v>17740</v>
      </c>
      <c r="AG22" s="6">
        <f t="shared" si="19"/>
        <v>18160</v>
      </c>
      <c r="AH22" s="6">
        <f t="shared" si="19"/>
        <v>18580</v>
      </c>
      <c r="AI22" s="6">
        <f t="shared" si="19"/>
        <v>19000</v>
      </c>
    </row>
    <row r="23" spans="2:35" ht="17.25" customHeight="1">
      <c r="B23" s="106">
        <v>11</v>
      </c>
      <c r="C23" s="7" t="s">
        <v>14</v>
      </c>
      <c r="D23" s="8" t="s">
        <v>4</v>
      </c>
      <c r="E23" s="9">
        <v>4115</v>
      </c>
      <c r="F23" s="9">
        <f>E23+275</f>
        <v>4390</v>
      </c>
      <c r="G23" s="9">
        <f aca="true" t="shared" si="20" ref="G23:AI23">F23+275</f>
        <v>4665</v>
      </c>
      <c r="H23" s="9">
        <f t="shared" si="20"/>
        <v>4940</v>
      </c>
      <c r="I23" s="9">
        <f t="shared" si="20"/>
        <v>5215</v>
      </c>
      <c r="J23" s="9">
        <f t="shared" si="20"/>
        <v>5490</v>
      </c>
      <c r="K23" s="9">
        <f t="shared" si="20"/>
        <v>5765</v>
      </c>
      <c r="L23" s="9">
        <f t="shared" si="20"/>
        <v>6040</v>
      </c>
      <c r="M23" s="9">
        <f t="shared" si="20"/>
        <v>6315</v>
      </c>
      <c r="N23" s="9">
        <f t="shared" si="20"/>
        <v>6590</v>
      </c>
      <c r="O23" s="9">
        <f t="shared" si="20"/>
        <v>6865</v>
      </c>
      <c r="P23" s="9">
        <f t="shared" si="20"/>
        <v>7140</v>
      </c>
      <c r="Q23" s="9">
        <f t="shared" si="20"/>
        <v>7415</v>
      </c>
      <c r="R23" s="9">
        <f t="shared" si="20"/>
        <v>7690</v>
      </c>
      <c r="S23" s="9">
        <f t="shared" si="20"/>
        <v>7965</v>
      </c>
      <c r="T23" s="9">
        <f t="shared" si="20"/>
        <v>8240</v>
      </c>
      <c r="U23" s="9">
        <f t="shared" si="20"/>
        <v>8515</v>
      </c>
      <c r="V23" s="9">
        <f t="shared" si="20"/>
        <v>8790</v>
      </c>
      <c r="W23" s="9">
        <f t="shared" si="20"/>
        <v>9065</v>
      </c>
      <c r="X23" s="9">
        <f t="shared" si="20"/>
        <v>9340</v>
      </c>
      <c r="Y23" s="9">
        <f t="shared" si="20"/>
        <v>9615</v>
      </c>
      <c r="Z23" s="9">
        <f t="shared" si="20"/>
        <v>9890</v>
      </c>
      <c r="AA23" s="9">
        <f t="shared" si="20"/>
        <v>10165</v>
      </c>
      <c r="AB23" s="9">
        <f t="shared" si="20"/>
        <v>10440</v>
      </c>
      <c r="AC23" s="9">
        <f t="shared" si="20"/>
        <v>10715</v>
      </c>
      <c r="AD23" s="9">
        <f t="shared" si="20"/>
        <v>10990</v>
      </c>
      <c r="AE23" s="9">
        <f t="shared" si="20"/>
        <v>11265</v>
      </c>
      <c r="AF23" s="9">
        <f t="shared" si="20"/>
        <v>11540</v>
      </c>
      <c r="AG23" s="9">
        <f t="shared" si="20"/>
        <v>11815</v>
      </c>
      <c r="AH23" s="9">
        <f t="shared" si="20"/>
        <v>12090</v>
      </c>
      <c r="AI23" s="9">
        <f t="shared" si="20"/>
        <v>12365</v>
      </c>
    </row>
    <row r="24" spans="2:35" ht="17.25" customHeight="1">
      <c r="B24" s="106"/>
      <c r="C24" s="5" t="s">
        <v>38</v>
      </c>
      <c r="D24" s="6" t="s">
        <v>26</v>
      </c>
      <c r="E24" s="6">
        <v>6600</v>
      </c>
      <c r="F24" s="6">
        <f>E24+460</f>
        <v>7060</v>
      </c>
      <c r="G24" s="6">
        <f aca="true" t="shared" si="21" ref="G24:AI24">F24+460</f>
        <v>7520</v>
      </c>
      <c r="H24" s="6">
        <f t="shared" si="21"/>
        <v>7980</v>
      </c>
      <c r="I24" s="6">
        <f t="shared" si="21"/>
        <v>8440</v>
      </c>
      <c r="J24" s="6">
        <f t="shared" si="21"/>
        <v>8900</v>
      </c>
      <c r="K24" s="6">
        <f t="shared" si="21"/>
        <v>9360</v>
      </c>
      <c r="L24" s="6">
        <f t="shared" si="21"/>
        <v>9820</v>
      </c>
      <c r="M24" s="6">
        <f t="shared" si="21"/>
        <v>10280</v>
      </c>
      <c r="N24" s="6">
        <f t="shared" si="21"/>
        <v>10740</v>
      </c>
      <c r="O24" s="6">
        <f t="shared" si="21"/>
        <v>11200</v>
      </c>
      <c r="P24" s="6">
        <f t="shared" si="21"/>
        <v>11660</v>
      </c>
      <c r="Q24" s="6">
        <f t="shared" si="21"/>
        <v>12120</v>
      </c>
      <c r="R24" s="6">
        <f t="shared" si="21"/>
        <v>12580</v>
      </c>
      <c r="S24" s="6">
        <f t="shared" si="21"/>
        <v>13040</v>
      </c>
      <c r="T24" s="6">
        <f t="shared" si="21"/>
        <v>13500</v>
      </c>
      <c r="U24" s="6">
        <f t="shared" si="21"/>
        <v>13960</v>
      </c>
      <c r="V24" s="6">
        <f t="shared" si="21"/>
        <v>14420</v>
      </c>
      <c r="W24" s="6">
        <f t="shared" si="21"/>
        <v>14880</v>
      </c>
      <c r="X24" s="6">
        <f t="shared" si="21"/>
        <v>15340</v>
      </c>
      <c r="Y24" s="6">
        <f t="shared" si="21"/>
        <v>15800</v>
      </c>
      <c r="Z24" s="6">
        <f t="shared" si="21"/>
        <v>16260</v>
      </c>
      <c r="AA24" s="6">
        <f t="shared" si="21"/>
        <v>16720</v>
      </c>
      <c r="AB24" s="6">
        <f t="shared" si="21"/>
        <v>17180</v>
      </c>
      <c r="AC24" s="6">
        <f t="shared" si="21"/>
        <v>17640</v>
      </c>
      <c r="AD24" s="6">
        <f t="shared" si="21"/>
        <v>18100</v>
      </c>
      <c r="AE24" s="6">
        <f t="shared" si="21"/>
        <v>18560</v>
      </c>
      <c r="AF24" s="6">
        <f t="shared" si="21"/>
        <v>19020</v>
      </c>
      <c r="AG24" s="6">
        <f t="shared" si="21"/>
        <v>19480</v>
      </c>
      <c r="AH24" s="6">
        <f t="shared" si="21"/>
        <v>19940</v>
      </c>
      <c r="AI24" s="6">
        <f t="shared" si="21"/>
        <v>20400</v>
      </c>
    </row>
    <row r="25" spans="2:35" ht="17.25" customHeight="1">
      <c r="B25" s="106">
        <v>12</v>
      </c>
      <c r="C25" s="7" t="s">
        <v>15</v>
      </c>
      <c r="D25" s="8" t="s">
        <v>4</v>
      </c>
      <c r="E25" s="9">
        <v>4355</v>
      </c>
      <c r="F25" s="9">
        <f>E25+310</f>
        <v>4665</v>
      </c>
      <c r="G25" s="9">
        <f aca="true" t="shared" si="22" ref="G25:AI25">F25+310</f>
        <v>4975</v>
      </c>
      <c r="H25" s="9">
        <f t="shared" si="22"/>
        <v>5285</v>
      </c>
      <c r="I25" s="9">
        <f t="shared" si="22"/>
        <v>5595</v>
      </c>
      <c r="J25" s="9">
        <f t="shared" si="22"/>
        <v>5905</v>
      </c>
      <c r="K25" s="9">
        <f t="shared" si="22"/>
        <v>6215</v>
      </c>
      <c r="L25" s="9">
        <f t="shared" si="22"/>
        <v>6525</v>
      </c>
      <c r="M25" s="9">
        <f t="shared" si="22"/>
        <v>6835</v>
      </c>
      <c r="N25" s="9">
        <f t="shared" si="22"/>
        <v>7145</v>
      </c>
      <c r="O25" s="9">
        <f t="shared" si="22"/>
        <v>7455</v>
      </c>
      <c r="P25" s="9">
        <f t="shared" si="22"/>
        <v>7765</v>
      </c>
      <c r="Q25" s="9">
        <f t="shared" si="22"/>
        <v>8075</v>
      </c>
      <c r="R25" s="9">
        <f t="shared" si="22"/>
        <v>8385</v>
      </c>
      <c r="S25" s="9">
        <f t="shared" si="22"/>
        <v>8695</v>
      </c>
      <c r="T25" s="9">
        <f t="shared" si="22"/>
        <v>9005</v>
      </c>
      <c r="U25" s="9">
        <f t="shared" si="22"/>
        <v>9315</v>
      </c>
      <c r="V25" s="9">
        <f t="shared" si="22"/>
        <v>9625</v>
      </c>
      <c r="W25" s="9">
        <f t="shared" si="22"/>
        <v>9935</v>
      </c>
      <c r="X25" s="9">
        <f t="shared" si="22"/>
        <v>10245</v>
      </c>
      <c r="Y25" s="9">
        <f t="shared" si="22"/>
        <v>10555</v>
      </c>
      <c r="Z25" s="9">
        <f t="shared" si="22"/>
        <v>10865</v>
      </c>
      <c r="AA25" s="9">
        <f t="shared" si="22"/>
        <v>11175</v>
      </c>
      <c r="AB25" s="9">
        <f t="shared" si="22"/>
        <v>11485</v>
      </c>
      <c r="AC25" s="9">
        <f t="shared" si="22"/>
        <v>11795</v>
      </c>
      <c r="AD25" s="9">
        <f t="shared" si="22"/>
        <v>12105</v>
      </c>
      <c r="AE25" s="9">
        <f t="shared" si="22"/>
        <v>12415</v>
      </c>
      <c r="AF25" s="9">
        <f t="shared" si="22"/>
        <v>12725</v>
      </c>
      <c r="AG25" s="9">
        <f t="shared" si="22"/>
        <v>13035</v>
      </c>
      <c r="AH25" s="9">
        <f t="shared" si="22"/>
        <v>13345</v>
      </c>
      <c r="AI25" s="9">
        <f t="shared" si="22"/>
        <v>13655</v>
      </c>
    </row>
    <row r="26" spans="2:35" ht="17.25" customHeight="1">
      <c r="B26" s="106"/>
      <c r="C26" s="5" t="s">
        <v>39</v>
      </c>
      <c r="D26" s="6" t="s">
        <v>26</v>
      </c>
      <c r="E26" s="6">
        <v>7000</v>
      </c>
      <c r="F26" s="6">
        <f>E26+500</f>
        <v>7500</v>
      </c>
      <c r="G26" s="6">
        <f aca="true" t="shared" si="23" ref="G26:AI26">F26+500</f>
        <v>8000</v>
      </c>
      <c r="H26" s="6">
        <f t="shared" si="23"/>
        <v>8500</v>
      </c>
      <c r="I26" s="6">
        <f t="shared" si="23"/>
        <v>9000</v>
      </c>
      <c r="J26" s="6">
        <f t="shared" si="23"/>
        <v>9500</v>
      </c>
      <c r="K26" s="6">
        <f t="shared" si="23"/>
        <v>10000</v>
      </c>
      <c r="L26" s="6">
        <f t="shared" si="23"/>
        <v>10500</v>
      </c>
      <c r="M26" s="6">
        <f t="shared" si="23"/>
        <v>11000</v>
      </c>
      <c r="N26" s="6">
        <f t="shared" si="23"/>
        <v>11500</v>
      </c>
      <c r="O26" s="6">
        <f t="shared" si="23"/>
        <v>12000</v>
      </c>
      <c r="P26" s="6">
        <f t="shared" si="23"/>
        <v>12500</v>
      </c>
      <c r="Q26" s="6">
        <f t="shared" si="23"/>
        <v>13000</v>
      </c>
      <c r="R26" s="6">
        <f t="shared" si="23"/>
        <v>13500</v>
      </c>
      <c r="S26" s="6">
        <f t="shared" si="23"/>
        <v>14000</v>
      </c>
      <c r="T26" s="6">
        <f t="shared" si="23"/>
        <v>14500</v>
      </c>
      <c r="U26" s="6">
        <f t="shared" si="23"/>
        <v>15000</v>
      </c>
      <c r="V26" s="6">
        <f t="shared" si="23"/>
        <v>15500</v>
      </c>
      <c r="W26" s="6">
        <f t="shared" si="23"/>
        <v>16000</v>
      </c>
      <c r="X26" s="6">
        <f t="shared" si="23"/>
        <v>16500</v>
      </c>
      <c r="Y26" s="6">
        <f t="shared" si="23"/>
        <v>17000</v>
      </c>
      <c r="Z26" s="6">
        <f t="shared" si="23"/>
        <v>17500</v>
      </c>
      <c r="AA26" s="6">
        <f t="shared" si="23"/>
        <v>18000</v>
      </c>
      <c r="AB26" s="6">
        <f t="shared" si="23"/>
        <v>18500</v>
      </c>
      <c r="AC26" s="6">
        <f t="shared" si="23"/>
        <v>19000</v>
      </c>
      <c r="AD26" s="6">
        <f t="shared" si="23"/>
        <v>19500</v>
      </c>
      <c r="AE26" s="6">
        <f t="shared" si="23"/>
        <v>20000</v>
      </c>
      <c r="AF26" s="6">
        <f t="shared" si="23"/>
        <v>20500</v>
      </c>
      <c r="AG26" s="6">
        <f t="shared" si="23"/>
        <v>21000</v>
      </c>
      <c r="AH26" s="6">
        <f t="shared" si="23"/>
        <v>21500</v>
      </c>
      <c r="AI26" s="6">
        <f t="shared" si="23"/>
        <v>22000</v>
      </c>
    </row>
    <row r="27" spans="2:35" ht="17.25" customHeight="1">
      <c r="B27" s="106">
        <v>13</v>
      </c>
      <c r="C27" s="7" t="s">
        <v>16</v>
      </c>
      <c r="D27" s="8" t="s">
        <v>4</v>
      </c>
      <c r="E27" s="9">
        <v>4845</v>
      </c>
      <c r="F27" s="9">
        <f>E27+340</f>
        <v>5185</v>
      </c>
      <c r="G27" s="9">
        <f aca="true" t="shared" si="24" ref="G27:AI27">F27+340</f>
        <v>5525</v>
      </c>
      <c r="H27" s="9">
        <f t="shared" si="24"/>
        <v>5865</v>
      </c>
      <c r="I27" s="9">
        <f t="shared" si="24"/>
        <v>6205</v>
      </c>
      <c r="J27" s="9">
        <f t="shared" si="24"/>
        <v>6545</v>
      </c>
      <c r="K27" s="9">
        <f t="shared" si="24"/>
        <v>6885</v>
      </c>
      <c r="L27" s="9">
        <f t="shared" si="24"/>
        <v>7225</v>
      </c>
      <c r="M27" s="9">
        <f t="shared" si="24"/>
        <v>7565</v>
      </c>
      <c r="N27" s="9">
        <f t="shared" si="24"/>
        <v>7905</v>
      </c>
      <c r="O27" s="9">
        <f t="shared" si="24"/>
        <v>8245</v>
      </c>
      <c r="P27" s="9">
        <f t="shared" si="24"/>
        <v>8585</v>
      </c>
      <c r="Q27" s="9">
        <f t="shared" si="24"/>
        <v>8925</v>
      </c>
      <c r="R27" s="9">
        <f t="shared" si="24"/>
        <v>9265</v>
      </c>
      <c r="S27" s="9">
        <f t="shared" si="24"/>
        <v>9605</v>
      </c>
      <c r="T27" s="9">
        <f t="shared" si="24"/>
        <v>9945</v>
      </c>
      <c r="U27" s="9">
        <f t="shared" si="24"/>
        <v>10285</v>
      </c>
      <c r="V27" s="9">
        <f t="shared" si="24"/>
        <v>10625</v>
      </c>
      <c r="W27" s="9">
        <f t="shared" si="24"/>
        <v>10965</v>
      </c>
      <c r="X27" s="9">
        <f t="shared" si="24"/>
        <v>11305</v>
      </c>
      <c r="Y27" s="9">
        <f t="shared" si="24"/>
        <v>11645</v>
      </c>
      <c r="Z27" s="9">
        <f t="shared" si="24"/>
        <v>11985</v>
      </c>
      <c r="AA27" s="9">
        <f t="shared" si="24"/>
        <v>12325</v>
      </c>
      <c r="AB27" s="9">
        <f t="shared" si="24"/>
        <v>12665</v>
      </c>
      <c r="AC27" s="9">
        <f t="shared" si="24"/>
        <v>13005</v>
      </c>
      <c r="AD27" s="9">
        <f t="shared" si="24"/>
        <v>13345</v>
      </c>
      <c r="AE27" s="9">
        <f t="shared" si="24"/>
        <v>13685</v>
      </c>
      <c r="AF27" s="9">
        <f t="shared" si="24"/>
        <v>14025</v>
      </c>
      <c r="AG27" s="9">
        <f t="shared" si="24"/>
        <v>14365</v>
      </c>
      <c r="AH27" s="9">
        <f t="shared" si="24"/>
        <v>14705</v>
      </c>
      <c r="AI27" s="9">
        <f t="shared" si="24"/>
        <v>15045</v>
      </c>
    </row>
    <row r="28" spans="2:35" ht="17.25" customHeight="1">
      <c r="B28" s="106"/>
      <c r="C28" s="5" t="s">
        <v>40</v>
      </c>
      <c r="D28" s="6" t="s">
        <v>26</v>
      </c>
      <c r="E28" s="6">
        <v>7500</v>
      </c>
      <c r="F28" s="6">
        <f>E28+550</f>
        <v>8050</v>
      </c>
      <c r="G28" s="6">
        <f aca="true" t="shared" si="25" ref="G28:AI28">F28+550</f>
        <v>8600</v>
      </c>
      <c r="H28" s="6">
        <f t="shared" si="25"/>
        <v>9150</v>
      </c>
      <c r="I28" s="6">
        <f t="shared" si="25"/>
        <v>9700</v>
      </c>
      <c r="J28" s="6">
        <f t="shared" si="25"/>
        <v>10250</v>
      </c>
      <c r="K28" s="6">
        <f t="shared" si="25"/>
        <v>10800</v>
      </c>
      <c r="L28" s="6">
        <f t="shared" si="25"/>
        <v>11350</v>
      </c>
      <c r="M28" s="6">
        <f t="shared" si="25"/>
        <v>11900</v>
      </c>
      <c r="N28" s="6">
        <f t="shared" si="25"/>
        <v>12450</v>
      </c>
      <c r="O28" s="6">
        <f t="shared" si="25"/>
        <v>13000</v>
      </c>
      <c r="P28" s="6">
        <f t="shared" si="25"/>
        <v>13550</v>
      </c>
      <c r="Q28" s="6">
        <f t="shared" si="25"/>
        <v>14100</v>
      </c>
      <c r="R28" s="6">
        <f t="shared" si="25"/>
        <v>14650</v>
      </c>
      <c r="S28" s="6">
        <f t="shared" si="25"/>
        <v>15200</v>
      </c>
      <c r="T28" s="6">
        <f t="shared" si="25"/>
        <v>15750</v>
      </c>
      <c r="U28" s="6">
        <f t="shared" si="25"/>
        <v>16300</v>
      </c>
      <c r="V28" s="6">
        <f t="shared" si="25"/>
        <v>16850</v>
      </c>
      <c r="W28" s="6">
        <f t="shared" si="25"/>
        <v>17400</v>
      </c>
      <c r="X28" s="6">
        <f t="shared" si="25"/>
        <v>17950</v>
      </c>
      <c r="Y28" s="6">
        <f t="shared" si="25"/>
        <v>18500</v>
      </c>
      <c r="Z28" s="6">
        <f t="shared" si="25"/>
        <v>19050</v>
      </c>
      <c r="AA28" s="6">
        <f t="shared" si="25"/>
        <v>19600</v>
      </c>
      <c r="AB28" s="6">
        <f t="shared" si="25"/>
        <v>20150</v>
      </c>
      <c r="AC28" s="6">
        <f t="shared" si="25"/>
        <v>20700</v>
      </c>
      <c r="AD28" s="6">
        <f t="shared" si="25"/>
        <v>21250</v>
      </c>
      <c r="AE28" s="6">
        <f t="shared" si="25"/>
        <v>21800</v>
      </c>
      <c r="AF28" s="6">
        <f t="shared" si="25"/>
        <v>22350</v>
      </c>
      <c r="AG28" s="6">
        <f t="shared" si="25"/>
        <v>22900</v>
      </c>
      <c r="AH28" s="6">
        <f t="shared" si="25"/>
        <v>23450</v>
      </c>
      <c r="AI28" s="6">
        <f t="shared" si="25"/>
        <v>24000</v>
      </c>
    </row>
    <row r="29" spans="2:35" ht="17.25" customHeight="1">
      <c r="B29" s="106">
        <v>14</v>
      </c>
      <c r="C29" s="7" t="s">
        <v>17</v>
      </c>
      <c r="D29" s="8" t="s">
        <v>4</v>
      </c>
      <c r="E29" s="9">
        <v>4920</v>
      </c>
      <c r="F29" s="9">
        <f>E29+380</f>
        <v>5300</v>
      </c>
      <c r="G29" s="9">
        <f aca="true" t="shared" si="26" ref="G29:AI29">F29+380</f>
        <v>5680</v>
      </c>
      <c r="H29" s="9">
        <f t="shared" si="26"/>
        <v>6060</v>
      </c>
      <c r="I29" s="9">
        <f t="shared" si="26"/>
        <v>6440</v>
      </c>
      <c r="J29" s="9">
        <f t="shared" si="26"/>
        <v>6820</v>
      </c>
      <c r="K29" s="9">
        <f t="shared" si="26"/>
        <v>7200</v>
      </c>
      <c r="L29" s="9">
        <f t="shared" si="26"/>
        <v>7580</v>
      </c>
      <c r="M29" s="9">
        <f t="shared" si="26"/>
        <v>7960</v>
      </c>
      <c r="N29" s="9">
        <f t="shared" si="26"/>
        <v>8340</v>
      </c>
      <c r="O29" s="9">
        <f t="shared" si="26"/>
        <v>8720</v>
      </c>
      <c r="P29" s="9">
        <f t="shared" si="26"/>
        <v>9100</v>
      </c>
      <c r="Q29" s="9">
        <f t="shared" si="26"/>
        <v>9480</v>
      </c>
      <c r="R29" s="9">
        <f t="shared" si="26"/>
        <v>9860</v>
      </c>
      <c r="S29" s="9">
        <f t="shared" si="26"/>
        <v>10240</v>
      </c>
      <c r="T29" s="9">
        <f t="shared" si="26"/>
        <v>10620</v>
      </c>
      <c r="U29" s="9">
        <f t="shared" si="26"/>
        <v>11000</v>
      </c>
      <c r="V29" s="9">
        <f t="shared" si="26"/>
        <v>11380</v>
      </c>
      <c r="W29" s="9">
        <f t="shared" si="26"/>
        <v>11760</v>
      </c>
      <c r="X29" s="9">
        <f t="shared" si="26"/>
        <v>12140</v>
      </c>
      <c r="Y29" s="9">
        <f t="shared" si="26"/>
        <v>12520</v>
      </c>
      <c r="Z29" s="9">
        <f t="shared" si="26"/>
        <v>12900</v>
      </c>
      <c r="AA29" s="9">
        <f t="shared" si="26"/>
        <v>13280</v>
      </c>
      <c r="AB29" s="9">
        <f t="shared" si="26"/>
        <v>13660</v>
      </c>
      <c r="AC29" s="9">
        <f t="shared" si="26"/>
        <v>14040</v>
      </c>
      <c r="AD29" s="9">
        <f t="shared" si="26"/>
        <v>14420</v>
      </c>
      <c r="AE29" s="9">
        <f t="shared" si="26"/>
        <v>14800</v>
      </c>
      <c r="AF29" s="9">
        <f t="shared" si="26"/>
        <v>15180</v>
      </c>
      <c r="AG29" s="9">
        <f t="shared" si="26"/>
        <v>15560</v>
      </c>
      <c r="AH29" s="9">
        <f t="shared" si="26"/>
        <v>15940</v>
      </c>
      <c r="AI29" s="9">
        <f t="shared" si="26"/>
        <v>16320</v>
      </c>
    </row>
    <row r="30" spans="2:35" ht="17.25" customHeight="1">
      <c r="B30" s="106"/>
      <c r="C30" s="5" t="s">
        <v>41</v>
      </c>
      <c r="D30" s="6" t="s">
        <v>26</v>
      </c>
      <c r="E30" s="6">
        <v>8000</v>
      </c>
      <c r="F30" s="6">
        <f>E30+610</f>
        <v>8610</v>
      </c>
      <c r="G30" s="6">
        <f aca="true" t="shared" si="27" ref="G30:AI30">F30+610</f>
        <v>9220</v>
      </c>
      <c r="H30" s="6">
        <f t="shared" si="27"/>
        <v>9830</v>
      </c>
      <c r="I30" s="6">
        <f t="shared" si="27"/>
        <v>10440</v>
      </c>
      <c r="J30" s="6">
        <f t="shared" si="27"/>
        <v>11050</v>
      </c>
      <c r="K30" s="6">
        <f t="shared" si="27"/>
        <v>11660</v>
      </c>
      <c r="L30" s="6">
        <f t="shared" si="27"/>
        <v>12270</v>
      </c>
      <c r="M30" s="6">
        <f t="shared" si="27"/>
        <v>12880</v>
      </c>
      <c r="N30" s="6">
        <f t="shared" si="27"/>
        <v>13490</v>
      </c>
      <c r="O30" s="6">
        <f t="shared" si="27"/>
        <v>14100</v>
      </c>
      <c r="P30" s="6">
        <f t="shared" si="27"/>
        <v>14710</v>
      </c>
      <c r="Q30" s="6">
        <f t="shared" si="27"/>
        <v>15320</v>
      </c>
      <c r="R30" s="6">
        <f t="shared" si="27"/>
        <v>15930</v>
      </c>
      <c r="S30" s="6">
        <f t="shared" si="27"/>
        <v>16540</v>
      </c>
      <c r="T30" s="6">
        <f t="shared" si="27"/>
        <v>17150</v>
      </c>
      <c r="U30" s="6">
        <f t="shared" si="27"/>
        <v>17760</v>
      </c>
      <c r="V30" s="6">
        <f t="shared" si="27"/>
        <v>18370</v>
      </c>
      <c r="W30" s="6">
        <f t="shared" si="27"/>
        <v>18980</v>
      </c>
      <c r="X30" s="6">
        <f t="shared" si="27"/>
        <v>19590</v>
      </c>
      <c r="Y30" s="6">
        <f t="shared" si="27"/>
        <v>20200</v>
      </c>
      <c r="Z30" s="6">
        <f t="shared" si="27"/>
        <v>20810</v>
      </c>
      <c r="AA30" s="6">
        <f t="shared" si="27"/>
        <v>21420</v>
      </c>
      <c r="AB30" s="6">
        <f t="shared" si="27"/>
        <v>22030</v>
      </c>
      <c r="AC30" s="6">
        <f t="shared" si="27"/>
        <v>22640</v>
      </c>
      <c r="AD30" s="6">
        <f t="shared" si="27"/>
        <v>23250</v>
      </c>
      <c r="AE30" s="6">
        <f t="shared" si="27"/>
        <v>23860</v>
      </c>
      <c r="AF30" s="6">
        <f t="shared" si="27"/>
        <v>24470</v>
      </c>
      <c r="AG30" s="6">
        <f t="shared" si="27"/>
        <v>25080</v>
      </c>
      <c r="AH30" s="6">
        <f t="shared" si="27"/>
        <v>25690</v>
      </c>
      <c r="AI30" s="6">
        <f t="shared" si="27"/>
        <v>26300</v>
      </c>
    </row>
    <row r="31" spans="2:35" ht="17.25" customHeight="1">
      <c r="B31" s="106">
        <v>15</v>
      </c>
      <c r="C31" s="7" t="s">
        <v>18</v>
      </c>
      <c r="D31" s="8" t="s">
        <v>4</v>
      </c>
      <c r="E31" s="9">
        <v>5220</v>
      </c>
      <c r="F31" s="9">
        <f>E31+420</f>
        <v>5640</v>
      </c>
      <c r="G31" s="9">
        <f aca="true" t="shared" si="28" ref="G31:AI31">F31+420</f>
        <v>6060</v>
      </c>
      <c r="H31" s="9">
        <f t="shared" si="28"/>
        <v>6480</v>
      </c>
      <c r="I31" s="9">
        <f t="shared" si="28"/>
        <v>6900</v>
      </c>
      <c r="J31" s="9">
        <f t="shared" si="28"/>
        <v>7320</v>
      </c>
      <c r="K31" s="9">
        <f t="shared" si="28"/>
        <v>7740</v>
      </c>
      <c r="L31" s="9">
        <f t="shared" si="28"/>
        <v>8160</v>
      </c>
      <c r="M31" s="9">
        <f t="shared" si="28"/>
        <v>8580</v>
      </c>
      <c r="N31" s="9">
        <f t="shared" si="28"/>
        <v>9000</v>
      </c>
      <c r="O31" s="9">
        <f t="shared" si="28"/>
        <v>9420</v>
      </c>
      <c r="P31" s="9">
        <f t="shared" si="28"/>
        <v>9840</v>
      </c>
      <c r="Q31" s="9">
        <f t="shared" si="28"/>
        <v>10260</v>
      </c>
      <c r="R31" s="9">
        <f t="shared" si="28"/>
        <v>10680</v>
      </c>
      <c r="S31" s="9">
        <f t="shared" si="28"/>
        <v>11100</v>
      </c>
      <c r="T31" s="9">
        <f t="shared" si="28"/>
        <v>11520</v>
      </c>
      <c r="U31" s="9">
        <f t="shared" si="28"/>
        <v>11940</v>
      </c>
      <c r="V31" s="9">
        <f t="shared" si="28"/>
        <v>12360</v>
      </c>
      <c r="W31" s="9">
        <f t="shared" si="28"/>
        <v>12780</v>
      </c>
      <c r="X31" s="9">
        <f t="shared" si="28"/>
        <v>13200</v>
      </c>
      <c r="Y31" s="9">
        <f t="shared" si="28"/>
        <v>13620</v>
      </c>
      <c r="Z31" s="9">
        <f t="shared" si="28"/>
        <v>14040</v>
      </c>
      <c r="AA31" s="9">
        <f t="shared" si="28"/>
        <v>14460</v>
      </c>
      <c r="AB31" s="9">
        <f t="shared" si="28"/>
        <v>14880</v>
      </c>
      <c r="AC31" s="9">
        <f t="shared" si="28"/>
        <v>15300</v>
      </c>
      <c r="AD31" s="9">
        <f t="shared" si="28"/>
        <v>15720</v>
      </c>
      <c r="AE31" s="9">
        <f t="shared" si="28"/>
        <v>16140</v>
      </c>
      <c r="AF31" s="9">
        <f t="shared" si="28"/>
        <v>16560</v>
      </c>
      <c r="AG31" s="9">
        <f t="shared" si="28"/>
        <v>16980</v>
      </c>
      <c r="AH31" s="9">
        <f t="shared" si="28"/>
        <v>17400</v>
      </c>
      <c r="AI31" s="9">
        <f t="shared" si="28"/>
        <v>17820</v>
      </c>
    </row>
    <row r="32" spans="2:35" ht="17.25" customHeight="1">
      <c r="B32" s="106"/>
      <c r="C32" s="5" t="s">
        <v>42</v>
      </c>
      <c r="D32" s="6" t="s">
        <v>26</v>
      </c>
      <c r="E32" s="6">
        <v>8500</v>
      </c>
      <c r="F32" s="6">
        <f>E32+700</f>
        <v>9200</v>
      </c>
      <c r="G32" s="6">
        <f aca="true" t="shared" si="29" ref="G32:AI32">F32+700</f>
        <v>9900</v>
      </c>
      <c r="H32" s="6">
        <f t="shared" si="29"/>
        <v>10600</v>
      </c>
      <c r="I32" s="6">
        <f t="shared" si="29"/>
        <v>11300</v>
      </c>
      <c r="J32" s="6">
        <f t="shared" si="29"/>
        <v>12000</v>
      </c>
      <c r="K32" s="6">
        <f t="shared" si="29"/>
        <v>12700</v>
      </c>
      <c r="L32" s="6">
        <f t="shared" si="29"/>
        <v>13400</v>
      </c>
      <c r="M32" s="6">
        <f t="shared" si="29"/>
        <v>14100</v>
      </c>
      <c r="N32" s="6">
        <f t="shared" si="29"/>
        <v>14800</v>
      </c>
      <c r="O32" s="6">
        <f t="shared" si="29"/>
        <v>15500</v>
      </c>
      <c r="P32" s="6">
        <f t="shared" si="29"/>
        <v>16200</v>
      </c>
      <c r="Q32" s="6">
        <f t="shared" si="29"/>
        <v>16900</v>
      </c>
      <c r="R32" s="6">
        <f t="shared" si="29"/>
        <v>17600</v>
      </c>
      <c r="S32" s="6">
        <f t="shared" si="29"/>
        <v>18300</v>
      </c>
      <c r="T32" s="6">
        <f t="shared" si="29"/>
        <v>19000</v>
      </c>
      <c r="U32" s="6">
        <f t="shared" si="29"/>
        <v>19700</v>
      </c>
      <c r="V32" s="6">
        <f t="shared" si="29"/>
        <v>20400</v>
      </c>
      <c r="W32" s="6">
        <f t="shared" si="29"/>
        <v>21100</v>
      </c>
      <c r="X32" s="6">
        <f t="shared" si="29"/>
        <v>21800</v>
      </c>
      <c r="Y32" s="6">
        <f t="shared" si="29"/>
        <v>22500</v>
      </c>
      <c r="Z32" s="6">
        <f t="shared" si="29"/>
        <v>23200</v>
      </c>
      <c r="AA32" s="6">
        <f t="shared" si="29"/>
        <v>23900</v>
      </c>
      <c r="AB32" s="6">
        <f t="shared" si="29"/>
        <v>24600</v>
      </c>
      <c r="AC32" s="6">
        <f t="shared" si="29"/>
        <v>25300</v>
      </c>
      <c r="AD32" s="6">
        <f t="shared" si="29"/>
        <v>26000</v>
      </c>
      <c r="AE32" s="6">
        <f t="shared" si="29"/>
        <v>26700</v>
      </c>
      <c r="AF32" s="6">
        <f t="shared" si="29"/>
        <v>27400</v>
      </c>
      <c r="AG32" s="6">
        <f t="shared" si="29"/>
        <v>28100</v>
      </c>
      <c r="AH32" s="6">
        <f t="shared" si="29"/>
        <v>28800</v>
      </c>
      <c r="AI32" s="6">
        <f t="shared" si="29"/>
        <v>29500</v>
      </c>
    </row>
    <row r="33" spans="2:35" ht="17.25" customHeight="1">
      <c r="B33" s="106">
        <v>16</v>
      </c>
      <c r="C33" s="7" t="s">
        <v>19</v>
      </c>
      <c r="D33" s="8" t="s">
        <v>4</v>
      </c>
      <c r="E33" s="9">
        <v>6060</v>
      </c>
      <c r="F33" s="9">
        <f>E33+470</f>
        <v>6530</v>
      </c>
      <c r="G33" s="9">
        <f aca="true" t="shared" si="30" ref="G33:AI33">F33+470</f>
        <v>7000</v>
      </c>
      <c r="H33" s="9">
        <f t="shared" si="30"/>
        <v>7470</v>
      </c>
      <c r="I33" s="9">
        <f t="shared" si="30"/>
        <v>7940</v>
      </c>
      <c r="J33" s="9">
        <f t="shared" si="30"/>
        <v>8410</v>
      </c>
      <c r="K33" s="9">
        <f t="shared" si="30"/>
        <v>8880</v>
      </c>
      <c r="L33" s="9">
        <f t="shared" si="30"/>
        <v>9350</v>
      </c>
      <c r="M33" s="9">
        <f t="shared" si="30"/>
        <v>9820</v>
      </c>
      <c r="N33" s="9">
        <f t="shared" si="30"/>
        <v>10290</v>
      </c>
      <c r="O33" s="9">
        <f t="shared" si="30"/>
        <v>10760</v>
      </c>
      <c r="P33" s="9">
        <f t="shared" si="30"/>
        <v>11230</v>
      </c>
      <c r="Q33" s="9">
        <f t="shared" si="30"/>
        <v>11700</v>
      </c>
      <c r="R33" s="9">
        <f t="shared" si="30"/>
        <v>12170</v>
      </c>
      <c r="S33" s="9">
        <f t="shared" si="30"/>
        <v>12640</v>
      </c>
      <c r="T33" s="9">
        <f t="shared" si="30"/>
        <v>13110</v>
      </c>
      <c r="U33" s="9">
        <f t="shared" si="30"/>
        <v>13580</v>
      </c>
      <c r="V33" s="9">
        <f t="shared" si="30"/>
        <v>14050</v>
      </c>
      <c r="W33" s="9">
        <f t="shared" si="30"/>
        <v>14520</v>
      </c>
      <c r="X33" s="9">
        <f t="shared" si="30"/>
        <v>14990</v>
      </c>
      <c r="Y33" s="9">
        <f t="shared" si="30"/>
        <v>15460</v>
      </c>
      <c r="Z33" s="9">
        <f t="shared" si="30"/>
        <v>15930</v>
      </c>
      <c r="AA33" s="9">
        <f t="shared" si="30"/>
        <v>16400</v>
      </c>
      <c r="AB33" s="9">
        <f t="shared" si="30"/>
        <v>16870</v>
      </c>
      <c r="AC33" s="9">
        <f t="shared" si="30"/>
        <v>17340</v>
      </c>
      <c r="AD33" s="9">
        <f t="shared" si="30"/>
        <v>17810</v>
      </c>
      <c r="AE33" s="9">
        <f t="shared" si="30"/>
        <v>18280</v>
      </c>
      <c r="AF33" s="9">
        <f t="shared" si="30"/>
        <v>18750</v>
      </c>
      <c r="AG33" s="9">
        <f t="shared" si="30"/>
        <v>19220</v>
      </c>
      <c r="AH33" s="9">
        <f t="shared" si="30"/>
        <v>19690</v>
      </c>
      <c r="AI33" s="9">
        <f t="shared" si="30"/>
        <v>20160</v>
      </c>
    </row>
    <row r="34" spans="2:35" ht="17.25" customHeight="1">
      <c r="B34" s="106"/>
      <c r="C34" s="5" t="s">
        <v>43</v>
      </c>
      <c r="D34" s="6" t="s">
        <v>26</v>
      </c>
      <c r="E34" s="6">
        <v>10000</v>
      </c>
      <c r="F34" s="6">
        <f>E34+800</f>
        <v>10800</v>
      </c>
      <c r="G34" s="6">
        <f aca="true" t="shared" si="31" ref="G34:AI34">F34+800</f>
        <v>11600</v>
      </c>
      <c r="H34" s="6">
        <f t="shared" si="31"/>
        <v>12400</v>
      </c>
      <c r="I34" s="6">
        <f t="shared" si="31"/>
        <v>13200</v>
      </c>
      <c r="J34" s="6">
        <f t="shared" si="31"/>
        <v>14000</v>
      </c>
      <c r="K34" s="6">
        <f t="shared" si="31"/>
        <v>14800</v>
      </c>
      <c r="L34" s="6">
        <f t="shared" si="31"/>
        <v>15600</v>
      </c>
      <c r="M34" s="6">
        <f t="shared" si="31"/>
        <v>16400</v>
      </c>
      <c r="N34" s="6">
        <f t="shared" si="31"/>
        <v>17200</v>
      </c>
      <c r="O34" s="6">
        <f t="shared" si="31"/>
        <v>18000</v>
      </c>
      <c r="P34" s="6">
        <f t="shared" si="31"/>
        <v>18800</v>
      </c>
      <c r="Q34" s="6">
        <f t="shared" si="31"/>
        <v>19600</v>
      </c>
      <c r="R34" s="6">
        <f t="shared" si="31"/>
        <v>20400</v>
      </c>
      <c r="S34" s="6">
        <f t="shared" si="31"/>
        <v>21200</v>
      </c>
      <c r="T34" s="6">
        <f t="shared" si="31"/>
        <v>22000</v>
      </c>
      <c r="U34" s="6">
        <f t="shared" si="31"/>
        <v>22800</v>
      </c>
      <c r="V34" s="6">
        <f t="shared" si="31"/>
        <v>23600</v>
      </c>
      <c r="W34" s="6">
        <f t="shared" si="31"/>
        <v>24400</v>
      </c>
      <c r="X34" s="6">
        <f t="shared" si="31"/>
        <v>25200</v>
      </c>
      <c r="Y34" s="6">
        <f t="shared" si="31"/>
        <v>26000</v>
      </c>
      <c r="Z34" s="6">
        <f t="shared" si="31"/>
        <v>26800</v>
      </c>
      <c r="AA34" s="6">
        <f t="shared" si="31"/>
        <v>27600</v>
      </c>
      <c r="AB34" s="6">
        <f t="shared" si="31"/>
        <v>28400</v>
      </c>
      <c r="AC34" s="6">
        <f t="shared" si="31"/>
        <v>29200</v>
      </c>
      <c r="AD34" s="6">
        <f t="shared" si="31"/>
        <v>30000</v>
      </c>
      <c r="AE34" s="6">
        <f t="shared" si="31"/>
        <v>30800</v>
      </c>
      <c r="AF34" s="6">
        <f t="shared" si="31"/>
        <v>31600</v>
      </c>
      <c r="AG34" s="6">
        <f t="shared" si="31"/>
        <v>32400</v>
      </c>
      <c r="AH34" s="6">
        <f t="shared" si="31"/>
        <v>33200</v>
      </c>
      <c r="AI34" s="6">
        <f t="shared" si="31"/>
        <v>34000</v>
      </c>
    </row>
    <row r="35" spans="2:35" ht="17.25" customHeight="1">
      <c r="B35" s="106">
        <v>17</v>
      </c>
      <c r="C35" s="7" t="s">
        <v>20</v>
      </c>
      <c r="D35" s="8" t="s">
        <v>4</v>
      </c>
      <c r="E35" s="9">
        <v>9850</v>
      </c>
      <c r="F35" s="9">
        <f>E35+740</f>
        <v>10590</v>
      </c>
      <c r="G35" s="9">
        <f aca="true" t="shared" si="32" ref="G35:Y35">F35+740</f>
        <v>11330</v>
      </c>
      <c r="H35" s="9">
        <f t="shared" si="32"/>
        <v>12070</v>
      </c>
      <c r="I35" s="9">
        <f t="shared" si="32"/>
        <v>12810</v>
      </c>
      <c r="J35" s="9">
        <f t="shared" si="32"/>
        <v>13550</v>
      </c>
      <c r="K35" s="9">
        <f t="shared" si="32"/>
        <v>14290</v>
      </c>
      <c r="L35" s="9">
        <f t="shared" si="32"/>
        <v>15030</v>
      </c>
      <c r="M35" s="9">
        <f t="shared" si="32"/>
        <v>15770</v>
      </c>
      <c r="N35" s="9">
        <f t="shared" si="32"/>
        <v>16510</v>
      </c>
      <c r="O35" s="9">
        <f t="shared" si="32"/>
        <v>17250</v>
      </c>
      <c r="P35" s="9">
        <f t="shared" si="32"/>
        <v>17990</v>
      </c>
      <c r="Q35" s="9">
        <f t="shared" si="32"/>
        <v>18730</v>
      </c>
      <c r="R35" s="9">
        <f t="shared" si="32"/>
        <v>19470</v>
      </c>
      <c r="S35" s="9">
        <f t="shared" si="32"/>
        <v>20210</v>
      </c>
      <c r="T35" s="9">
        <f t="shared" si="32"/>
        <v>20950</v>
      </c>
      <c r="U35" s="9">
        <f t="shared" si="32"/>
        <v>21690</v>
      </c>
      <c r="V35" s="9">
        <f t="shared" si="32"/>
        <v>22430</v>
      </c>
      <c r="W35" s="9">
        <f t="shared" si="32"/>
        <v>23170</v>
      </c>
      <c r="X35" s="9">
        <f t="shared" si="32"/>
        <v>23910</v>
      </c>
      <c r="Y35" s="9">
        <f t="shared" si="32"/>
        <v>24650</v>
      </c>
      <c r="Z35" s="109" t="s">
        <v>70</v>
      </c>
      <c r="AA35" s="110"/>
      <c r="AB35" s="110"/>
      <c r="AC35" s="110"/>
      <c r="AD35" s="110"/>
      <c r="AE35" s="110"/>
      <c r="AF35" s="110"/>
      <c r="AG35" s="110"/>
      <c r="AH35" s="110"/>
      <c r="AI35" s="111"/>
    </row>
    <row r="36" spans="2:35" ht="17.25" customHeight="1">
      <c r="B36" s="106"/>
      <c r="C36" s="5" t="s">
        <v>44</v>
      </c>
      <c r="D36" s="6" t="s">
        <v>26</v>
      </c>
      <c r="E36" s="6">
        <v>16000</v>
      </c>
      <c r="F36" s="6">
        <f>E36+1200</f>
        <v>17200</v>
      </c>
      <c r="G36" s="6">
        <f aca="true" t="shared" si="33" ref="G36:Y36">F36+1200</f>
        <v>18400</v>
      </c>
      <c r="H36" s="6">
        <f t="shared" si="33"/>
        <v>19600</v>
      </c>
      <c r="I36" s="6">
        <f t="shared" si="33"/>
        <v>20800</v>
      </c>
      <c r="J36" s="6">
        <f t="shared" si="33"/>
        <v>22000</v>
      </c>
      <c r="K36" s="6">
        <f t="shared" si="33"/>
        <v>23200</v>
      </c>
      <c r="L36" s="6">
        <f t="shared" si="33"/>
        <v>24400</v>
      </c>
      <c r="M36" s="6">
        <f t="shared" si="33"/>
        <v>25600</v>
      </c>
      <c r="N36" s="6">
        <f t="shared" si="33"/>
        <v>26800</v>
      </c>
      <c r="O36" s="6">
        <f t="shared" si="33"/>
        <v>28000</v>
      </c>
      <c r="P36" s="6">
        <f t="shared" si="33"/>
        <v>29200</v>
      </c>
      <c r="Q36" s="6">
        <f t="shared" si="33"/>
        <v>30400</v>
      </c>
      <c r="R36" s="6">
        <f t="shared" si="33"/>
        <v>31600</v>
      </c>
      <c r="S36" s="6">
        <f t="shared" si="33"/>
        <v>32800</v>
      </c>
      <c r="T36" s="6">
        <f t="shared" si="33"/>
        <v>34000</v>
      </c>
      <c r="U36" s="6">
        <f t="shared" si="33"/>
        <v>35200</v>
      </c>
      <c r="V36" s="6">
        <f t="shared" si="33"/>
        <v>36400</v>
      </c>
      <c r="W36" s="6">
        <f t="shared" si="33"/>
        <v>37600</v>
      </c>
      <c r="X36" s="6">
        <f t="shared" si="33"/>
        <v>38800</v>
      </c>
      <c r="Y36" s="6">
        <f t="shared" si="33"/>
        <v>40000</v>
      </c>
      <c r="Z36" s="112"/>
      <c r="AA36" s="113"/>
      <c r="AB36" s="113"/>
      <c r="AC36" s="113"/>
      <c r="AD36" s="113"/>
      <c r="AE36" s="113"/>
      <c r="AF36" s="113"/>
      <c r="AG36" s="113"/>
      <c r="AH36" s="113"/>
      <c r="AI36" s="114"/>
    </row>
    <row r="37" spans="2:35" ht="17.25" customHeight="1">
      <c r="B37" s="106">
        <v>18</v>
      </c>
      <c r="C37" s="7" t="s">
        <v>21</v>
      </c>
      <c r="D37" s="8" t="s">
        <v>4</v>
      </c>
      <c r="E37" s="9">
        <v>12910</v>
      </c>
      <c r="F37" s="9">
        <f>E37+930</f>
        <v>13840</v>
      </c>
      <c r="G37" s="9">
        <f aca="true" t="shared" si="34" ref="G37:Y37">F37+930</f>
        <v>14770</v>
      </c>
      <c r="H37" s="9">
        <f t="shared" si="34"/>
        <v>15700</v>
      </c>
      <c r="I37" s="9">
        <f t="shared" si="34"/>
        <v>16630</v>
      </c>
      <c r="J37" s="9">
        <f t="shared" si="34"/>
        <v>17560</v>
      </c>
      <c r="K37" s="9">
        <f t="shared" si="34"/>
        <v>18490</v>
      </c>
      <c r="L37" s="9">
        <f t="shared" si="34"/>
        <v>19420</v>
      </c>
      <c r="M37" s="9">
        <f t="shared" si="34"/>
        <v>20350</v>
      </c>
      <c r="N37" s="9">
        <f t="shared" si="34"/>
        <v>21280</v>
      </c>
      <c r="O37" s="9">
        <f t="shared" si="34"/>
        <v>22210</v>
      </c>
      <c r="P37" s="9">
        <f t="shared" si="34"/>
        <v>23140</v>
      </c>
      <c r="Q37" s="9">
        <f t="shared" si="34"/>
        <v>24070</v>
      </c>
      <c r="R37" s="9">
        <f t="shared" si="34"/>
        <v>25000</v>
      </c>
      <c r="S37" s="9">
        <f t="shared" si="34"/>
        <v>25930</v>
      </c>
      <c r="T37" s="9">
        <f t="shared" si="34"/>
        <v>26860</v>
      </c>
      <c r="U37" s="9">
        <f t="shared" si="34"/>
        <v>27790</v>
      </c>
      <c r="V37" s="9">
        <f t="shared" si="34"/>
        <v>28720</v>
      </c>
      <c r="W37" s="9">
        <f t="shared" si="34"/>
        <v>29650</v>
      </c>
      <c r="X37" s="9">
        <f t="shared" si="34"/>
        <v>30580</v>
      </c>
      <c r="Y37" s="9">
        <f t="shared" si="34"/>
        <v>31510</v>
      </c>
      <c r="Z37" s="112"/>
      <c r="AA37" s="113"/>
      <c r="AB37" s="113"/>
      <c r="AC37" s="113"/>
      <c r="AD37" s="113"/>
      <c r="AE37" s="113"/>
      <c r="AF37" s="113"/>
      <c r="AG37" s="113"/>
      <c r="AH37" s="113"/>
      <c r="AI37" s="114"/>
    </row>
    <row r="38" spans="2:35" ht="17.25" customHeight="1">
      <c r="B38" s="106"/>
      <c r="C38" s="5" t="s">
        <v>45</v>
      </c>
      <c r="D38" s="6" t="s">
        <v>26</v>
      </c>
      <c r="E38" s="6">
        <v>20000</v>
      </c>
      <c r="F38" s="6">
        <f>E38+1500</f>
        <v>21500</v>
      </c>
      <c r="G38" s="6">
        <f aca="true" t="shared" si="35" ref="G38:Y38">F38+1500</f>
        <v>23000</v>
      </c>
      <c r="H38" s="6">
        <f t="shared" si="35"/>
        <v>24500</v>
      </c>
      <c r="I38" s="6">
        <f t="shared" si="35"/>
        <v>26000</v>
      </c>
      <c r="J38" s="6">
        <f t="shared" si="35"/>
        <v>27500</v>
      </c>
      <c r="K38" s="6">
        <f t="shared" si="35"/>
        <v>29000</v>
      </c>
      <c r="L38" s="6">
        <f t="shared" si="35"/>
        <v>30500</v>
      </c>
      <c r="M38" s="6">
        <f t="shared" si="35"/>
        <v>32000</v>
      </c>
      <c r="N38" s="6">
        <f t="shared" si="35"/>
        <v>33500</v>
      </c>
      <c r="O38" s="6">
        <f t="shared" si="35"/>
        <v>35000</v>
      </c>
      <c r="P38" s="6">
        <f t="shared" si="35"/>
        <v>36500</v>
      </c>
      <c r="Q38" s="6">
        <f t="shared" si="35"/>
        <v>38000</v>
      </c>
      <c r="R38" s="6">
        <f t="shared" si="35"/>
        <v>39500</v>
      </c>
      <c r="S38" s="6">
        <f t="shared" si="35"/>
        <v>41000</v>
      </c>
      <c r="T38" s="6">
        <f t="shared" si="35"/>
        <v>42500</v>
      </c>
      <c r="U38" s="6">
        <f t="shared" si="35"/>
        <v>44000</v>
      </c>
      <c r="V38" s="6">
        <f t="shared" si="35"/>
        <v>45500</v>
      </c>
      <c r="W38" s="6">
        <f t="shared" si="35"/>
        <v>47000</v>
      </c>
      <c r="X38" s="6">
        <f t="shared" si="35"/>
        <v>48500</v>
      </c>
      <c r="Y38" s="6">
        <f t="shared" si="35"/>
        <v>50000</v>
      </c>
      <c r="Z38" s="112"/>
      <c r="AA38" s="113"/>
      <c r="AB38" s="113"/>
      <c r="AC38" s="113"/>
      <c r="AD38" s="113"/>
      <c r="AE38" s="113"/>
      <c r="AF38" s="113"/>
      <c r="AG38" s="113"/>
      <c r="AH38" s="113"/>
      <c r="AI38" s="114"/>
    </row>
    <row r="39" spans="2:35" ht="17.25" customHeight="1">
      <c r="B39" s="106">
        <v>19</v>
      </c>
      <c r="C39" s="7" t="s">
        <v>22</v>
      </c>
      <c r="D39" s="8" t="s">
        <v>4</v>
      </c>
      <c r="E39" s="9">
        <v>19680</v>
      </c>
      <c r="F39" s="9">
        <f>E39+970</f>
        <v>20650</v>
      </c>
      <c r="G39" s="9">
        <f aca="true" t="shared" si="36" ref="G39:Y39">F39+970</f>
        <v>21620</v>
      </c>
      <c r="H39" s="9">
        <f t="shared" si="36"/>
        <v>22590</v>
      </c>
      <c r="I39" s="9">
        <f t="shared" si="36"/>
        <v>23560</v>
      </c>
      <c r="J39" s="9">
        <f t="shared" si="36"/>
        <v>24530</v>
      </c>
      <c r="K39" s="9">
        <f t="shared" si="36"/>
        <v>25500</v>
      </c>
      <c r="L39" s="9">
        <f t="shared" si="36"/>
        <v>26470</v>
      </c>
      <c r="M39" s="9">
        <f t="shared" si="36"/>
        <v>27440</v>
      </c>
      <c r="N39" s="9">
        <f t="shared" si="36"/>
        <v>28410</v>
      </c>
      <c r="O39" s="9">
        <f t="shared" si="36"/>
        <v>29380</v>
      </c>
      <c r="P39" s="9">
        <f t="shared" si="36"/>
        <v>30350</v>
      </c>
      <c r="Q39" s="9">
        <f t="shared" si="36"/>
        <v>31320</v>
      </c>
      <c r="R39" s="9">
        <f t="shared" si="36"/>
        <v>32290</v>
      </c>
      <c r="S39" s="9">
        <f t="shared" si="36"/>
        <v>33260</v>
      </c>
      <c r="T39" s="9">
        <f t="shared" si="36"/>
        <v>34230</v>
      </c>
      <c r="U39" s="9">
        <f t="shared" si="36"/>
        <v>35200</v>
      </c>
      <c r="V39" s="9">
        <f t="shared" si="36"/>
        <v>36170</v>
      </c>
      <c r="W39" s="9">
        <f t="shared" si="36"/>
        <v>37140</v>
      </c>
      <c r="X39" s="9">
        <f t="shared" si="36"/>
        <v>38110</v>
      </c>
      <c r="Y39" s="9">
        <f t="shared" si="36"/>
        <v>39080</v>
      </c>
      <c r="Z39" s="112"/>
      <c r="AA39" s="113"/>
      <c r="AB39" s="113"/>
      <c r="AC39" s="113"/>
      <c r="AD39" s="113"/>
      <c r="AE39" s="113"/>
      <c r="AF39" s="113"/>
      <c r="AG39" s="113"/>
      <c r="AH39" s="113"/>
      <c r="AI39" s="114"/>
    </row>
    <row r="40" spans="2:35" ht="17.25" customHeight="1">
      <c r="B40" s="106"/>
      <c r="C40" s="5" t="s">
        <v>46</v>
      </c>
      <c r="D40" s="6" t="s">
        <v>26</v>
      </c>
      <c r="E40" s="6">
        <v>31000</v>
      </c>
      <c r="F40" s="6">
        <f>E40+1600</f>
        <v>32600</v>
      </c>
      <c r="G40" s="6">
        <f aca="true" t="shared" si="37" ref="G40:Y40">F40+1600</f>
        <v>34200</v>
      </c>
      <c r="H40" s="6">
        <f t="shared" si="37"/>
        <v>35800</v>
      </c>
      <c r="I40" s="6">
        <f t="shared" si="37"/>
        <v>37400</v>
      </c>
      <c r="J40" s="6">
        <f t="shared" si="37"/>
        <v>39000</v>
      </c>
      <c r="K40" s="6">
        <f t="shared" si="37"/>
        <v>40600</v>
      </c>
      <c r="L40" s="6">
        <f t="shared" si="37"/>
        <v>42200</v>
      </c>
      <c r="M40" s="6">
        <f t="shared" si="37"/>
        <v>43800</v>
      </c>
      <c r="N40" s="6">
        <f t="shared" si="37"/>
        <v>45400</v>
      </c>
      <c r="O40" s="6">
        <f t="shared" si="37"/>
        <v>47000</v>
      </c>
      <c r="P40" s="6">
        <f t="shared" si="37"/>
        <v>48600</v>
      </c>
      <c r="Q40" s="6">
        <f t="shared" si="37"/>
        <v>50200</v>
      </c>
      <c r="R40" s="6">
        <f t="shared" si="37"/>
        <v>51800</v>
      </c>
      <c r="S40" s="6">
        <f t="shared" si="37"/>
        <v>53400</v>
      </c>
      <c r="T40" s="6">
        <f t="shared" si="37"/>
        <v>55000</v>
      </c>
      <c r="U40" s="6">
        <f t="shared" si="37"/>
        <v>56600</v>
      </c>
      <c r="V40" s="6">
        <f t="shared" si="37"/>
        <v>58200</v>
      </c>
      <c r="W40" s="6">
        <f t="shared" si="37"/>
        <v>59800</v>
      </c>
      <c r="X40" s="6">
        <f t="shared" si="37"/>
        <v>61400</v>
      </c>
      <c r="Y40" s="6">
        <f t="shared" si="37"/>
        <v>63000</v>
      </c>
      <c r="Z40" s="115"/>
      <c r="AA40" s="116"/>
      <c r="AB40" s="116"/>
      <c r="AC40" s="116"/>
      <c r="AD40" s="116"/>
      <c r="AE40" s="116"/>
      <c r="AF40" s="116"/>
      <c r="AG40" s="116"/>
      <c r="AH40" s="116"/>
      <c r="AI40" s="117"/>
    </row>
    <row r="41" spans="2:35" ht="17.25" customHeight="1">
      <c r="B41" s="106">
        <v>20</v>
      </c>
      <c r="C41" s="7" t="s">
        <v>23</v>
      </c>
      <c r="D41" s="8" t="s">
        <v>4</v>
      </c>
      <c r="E41" s="9">
        <v>23345</v>
      </c>
      <c r="F41" s="9">
        <f>E41+1510</f>
        <v>24855</v>
      </c>
      <c r="G41" s="9">
        <f aca="true" t="shared" si="38" ref="G41:S41">F41+1510</f>
        <v>26365</v>
      </c>
      <c r="H41" s="9">
        <f t="shared" si="38"/>
        <v>27875</v>
      </c>
      <c r="I41" s="9">
        <f t="shared" si="38"/>
        <v>29385</v>
      </c>
      <c r="J41" s="9">
        <f t="shared" si="38"/>
        <v>30895</v>
      </c>
      <c r="K41" s="9">
        <f t="shared" si="38"/>
        <v>32405</v>
      </c>
      <c r="L41" s="9">
        <f t="shared" si="38"/>
        <v>33915</v>
      </c>
      <c r="M41" s="9">
        <f t="shared" si="38"/>
        <v>35425</v>
      </c>
      <c r="N41" s="9">
        <f t="shared" si="38"/>
        <v>36935</v>
      </c>
      <c r="O41" s="9">
        <f t="shared" si="38"/>
        <v>38445</v>
      </c>
      <c r="P41" s="9">
        <f t="shared" si="38"/>
        <v>39955</v>
      </c>
      <c r="Q41" s="9">
        <f t="shared" si="38"/>
        <v>41465</v>
      </c>
      <c r="R41" s="9">
        <f t="shared" si="38"/>
        <v>42975</v>
      </c>
      <c r="S41" s="9">
        <f t="shared" si="38"/>
        <v>44485</v>
      </c>
      <c r="T41" s="109" t="s">
        <v>27</v>
      </c>
      <c r="U41" s="110"/>
      <c r="V41" s="110"/>
      <c r="W41" s="110"/>
      <c r="X41" s="110"/>
      <c r="Y41" s="111"/>
      <c r="Z41" s="109" t="s">
        <v>50</v>
      </c>
      <c r="AA41" s="110"/>
      <c r="AB41" s="110"/>
      <c r="AC41" s="110"/>
      <c r="AD41" s="110"/>
      <c r="AE41" s="110"/>
      <c r="AF41" s="110"/>
      <c r="AG41" s="110"/>
      <c r="AH41" s="110"/>
      <c r="AI41" s="111"/>
    </row>
    <row r="42" spans="2:35" ht="17.25" customHeight="1">
      <c r="B42" s="106"/>
      <c r="C42" s="5" t="s">
        <v>47</v>
      </c>
      <c r="D42" s="6" t="s">
        <v>26</v>
      </c>
      <c r="E42" s="6">
        <v>36000</v>
      </c>
      <c r="F42" s="6">
        <f>E42+2350</f>
        <v>38350</v>
      </c>
      <c r="G42" s="6">
        <f aca="true" t="shared" si="39" ref="G42:S42">F42+2350</f>
        <v>40700</v>
      </c>
      <c r="H42" s="6">
        <f t="shared" si="39"/>
        <v>43050</v>
      </c>
      <c r="I42" s="6">
        <f t="shared" si="39"/>
        <v>45400</v>
      </c>
      <c r="J42" s="6">
        <f t="shared" si="39"/>
        <v>47750</v>
      </c>
      <c r="K42" s="6">
        <f t="shared" si="39"/>
        <v>50100</v>
      </c>
      <c r="L42" s="6">
        <f t="shared" si="39"/>
        <v>52450</v>
      </c>
      <c r="M42" s="6">
        <f t="shared" si="39"/>
        <v>54800</v>
      </c>
      <c r="N42" s="6">
        <f t="shared" si="39"/>
        <v>57150</v>
      </c>
      <c r="O42" s="6">
        <f t="shared" si="39"/>
        <v>59500</v>
      </c>
      <c r="P42" s="6">
        <f t="shared" si="39"/>
        <v>61850</v>
      </c>
      <c r="Q42" s="6">
        <f t="shared" si="39"/>
        <v>64200</v>
      </c>
      <c r="R42" s="6">
        <f t="shared" si="39"/>
        <v>66550</v>
      </c>
      <c r="S42" s="6">
        <f t="shared" si="39"/>
        <v>68900</v>
      </c>
      <c r="T42" s="112"/>
      <c r="U42" s="113"/>
      <c r="V42" s="113"/>
      <c r="W42" s="113"/>
      <c r="X42" s="113"/>
      <c r="Y42" s="114"/>
      <c r="Z42" s="112"/>
      <c r="AA42" s="113"/>
      <c r="AB42" s="113"/>
      <c r="AC42" s="113"/>
      <c r="AD42" s="113"/>
      <c r="AE42" s="113"/>
      <c r="AF42" s="113"/>
      <c r="AG42" s="113"/>
      <c r="AH42" s="113"/>
      <c r="AI42" s="114"/>
    </row>
    <row r="43" spans="2:35" ht="17.25" customHeight="1">
      <c r="B43" s="106">
        <v>21</v>
      </c>
      <c r="C43" s="7" t="s">
        <v>24</v>
      </c>
      <c r="D43" s="8" t="s">
        <v>4</v>
      </c>
      <c r="E43" s="9">
        <v>25880</v>
      </c>
      <c r="F43" s="9">
        <f>E43+1700</f>
        <v>27580</v>
      </c>
      <c r="G43" s="9">
        <f aca="true" t="shared" si="40" ref="G43:S43">F43+1700</f>
        <v>29280</v>
      </c>
      <c r="H43" s="9">
        <f t="shared" si="40"/>
        <v>30980</v>
      </c>
      <c r="I43" s="9">
        <f t="shared" si="40"/>
        <v>32680</v>
      </c>
      <c r="J43" s="9">
        <f t="shared" si="40"/>
        <v>34380</v>
      </c>
      <c r="K43" s="9">
        <f t="shared" si="40"/>
        <v>36080</v>
      </c>
      <c r="L43" s="9">
        <f t="shared" si="40"/>
        <v>37780</v>
      </c>
      <c r="M43" s="9">
        <f t="shared" si="40"/>
        <v>39480</v>
      </c>
      <c r="N43" s="9">
        <f t="shared" si="40"/>
        <v>41180</v>
      </c>
      <c r="O43" s="9">
        <f t="shared" si="40"/>
        <v>42880</v>
      </c>
      <c r="P43" s="9">
        <f t="shared" si="40"/>
        <v>44580</v>
      </c>
      <c r="Q43" s="9">
        <f t="shared" si="40"/>
        <v>46280</v>
      </c>
      <c r="R43" s="9">
        <f t="shared" si="40"/>
        <v>47980</v>
      </c>
      <c r="S43" s="9">
        <f t="shared" si="40"/>
        <v>49680</v>
      </c>
      <c r="T43" s="112"/>
      <c r="U43" s="113"/>
      <c r="V43" s="113"/>
      <c r="W43" s="113"/>
      <c r="X43" s="113"/>
      <c r="Y43" s="114"/>
      <c r="Z43" s="112"/>
      <c r="AA43" s="113"/>
      <c r="AB43" s="113"/>
      <c r="AC43" s="113"/>
      <c r="AD43" s="113"/>
      <c r="AE43" s="113"/>
      <c r="AF43" s="113"/>
      <c r="AG43" s="113"/>
      <c r="AH43" s="113"/>
      <c r="AI43" s="114"/>
    </row>
    <row r="44" spans="2:35" ht="17.25" customHeight="1">
      <c r="B44" s="106"/>
      <c r="C44" s="5" t="s">
        <v>48</v>
      </c>
      <c r="D44" s="6" t="s">
        <v>26</v>
      </c>
      <c r="E44" s="6">
        <v>40000</v>
      </c>
      <c r="F44" s="6">
        <f>E44+2600</f>
        <v>42600</v>
      </c>
      <c r="G44" s="6">
        <f aca="true" t="shared" si="41" ref="G44:S44">F44+2600</f>
        <v>45200</v>
      </c>
      <c r="H44" s="6">
        <f t="shared" si="41"/>
        <v>47800</v>
      </c>
      <c r="I44" s="6">
        <f t="shared" si="41"/>
        <v>50400</v>
      </c>
      <c r="J44" s="6">
        <f t="shared" si="41"/>
        <v>53000</v>
      </c>
      <c r="K44" s="6">
        <f t="shared" si="41"/>
        <v>55600</v>
      </c>
      <c r="L44" s="6">
        <f t="shared" si="41"/>
        <v>58200</v>
      </c>
      <c r="M44" s="6">
        <f t="shared" si="41"/>
        <v>60800</v>
      </c>
      <c r="N44" s="6">
        <f t="shared" si="41"/>
        <v>63400</v>
      </c>
      <c r="O44" s="6">
        <f t="shared" si="41"/>
        <v>66000</v>
      </c>
      <c r="P44" s="6">
        <f t="shared" si="41"/>
        <v>68600</v>
      </c>
      <c r="Q44" s="6">
        <f t="shared" si="41"/>
        <v>71200</v>
      </c>
      <c r="R44" s="6">
        <f t="shared" si="41"/>
        <v>73800</v>
      </c>
      <c r="S44" s="6">
        <f t="shared" si="41"/>
        <v>76400</v>
      </c>
      <c r="T44" s="112"/>
      <c r="U44" s="113"/>
      <c r="V44" s="113"/>
      <c r="W44" s="113"/>
      <c r="X44" s="113"/>
      <c r="Y44" s="114"/>
      <c r="Z44" s="112"/>
      <c r="AA44" s="113"/>
      <c r="AB44" s="113"/>
      <c r="AC44" s="113"/>
      <c r="AD44" s="113"/>
      <c r="AE44" s="113"/>
      <c r="AF44" s="113"/>
      <c r="AG44" s="113"/>
      <c r="AH44" s="113"/>
      <c r="AI44" s="114"/>
    </row>
    <row r="45" spans="2:35" ht="17.25" customHeight="1">
      <c r="B45" s="106">
        <v>22</v>
      </c>
      <c r="C45" s="7" t="s">
        <v>25</v>
      </c>
      <c r="D45" s="8" t="s">
        <v>4</v>
      </c>
      <c r="E45" s="9">
        <v>27680</v>
      </c>
      <c r="F45" s="9">
        <f>E45+1985</f>
        <v>29665</v>
      </c>
      <c r="G45" s="9">
        <f aca="true" t="shared" si="42" ref="G45:S45">F45+1985</f>
        <v>31650</v>
      </c>
      <c r="H45" s="9">
        <f t="shared" si="42"/>
        <v>33635</v>
      </c>
      <c r="I45" s="9">
        <f t="shared" si="42"/>
        <v>35620</v>
      </c>
      <c r="J45" s="9">
        <f t="shared" si="42"/>
        <v>37605</v>
      </c>
      <c r="K45" s="9">
        <f t="shared" si="42"/>
        <v>39590</v>
      </c>
      <c r="L45" s="9">
        <f t="shared" si="42"/>
        <v>41575</v>
      </c>
      <c r="M45" s="9">
        <f t="shared" si="42"/>
        <v>43560</v>
      </c>
      <c r="N45" s="9">
        <f t="shared" si="42"/>
        <v>45545</v>
      </c>
      <c r="O45" s="9">
        <f t="shared" si="42"/>
        <v>47530</v>
      </c>
      <c r="P45" s="9">
        <f t="shared" si="42"/>
        <v>49515</v>
      </c>
      <c r="Q45" s="9">
        <f t="shared" si="42"/>
        <v>51500</v>
      </c>
      <c r="R45" s="9">
        <f t="shared" si="42"/>
        <v>53485</v>
      </c>
      <c r="S45" s="9">
        <f t="shared" si="42"/>
        <v>55470</v>
      </c>
      <c r="T45" s="112"/>
      <c r="U45" s="113"/>
      <c r="V45" s="113"/>
      <c r="W45" s="113"/>
      <c r="X45" s="113"/>
      <c r="Y45" s="114"/>
      <c r="Z45" s="112"/>
      <c r="AA45" s="113"/>
      <c r="AB45" s="113"/>
      <c r="AC45" s="113"/>
      <c r="AD45" s="113"/>
      <c r="AE45" s="113"/>
      <c r="AF45" s="113"/>
      <c r="AG45" s="113"/>
      <c r="AH45" s="113"/>
      <c r="AI45" s="114"/>
    </row>
    <row r="46" spans="2:35" ht="17.25" customHeight="1">
      <c r="B46" s="106"/>
      <c r="C46" s="5" t="s">
        <v>49</v>
      </c>
      <c r="D46" s="6" t="s">
        <v>26</v>
      </c>
      <c r="E46" s="6">
        <v>43000</v>
      </c>
      <c r="F46" s="6">
        <f>E46+3050</f>
        <v>46050</v>
      </c>
      <c r="G46" s="6">
        <f aca="true" t="shared" si="43" ref="G46:S46">F46+3050</f>
        <v>49100</v>
      </c>
      <c r="H46" s="6">
        <f t="shared" si="43"/>
        <v>52150</v>
      </c>
      <c r="I46" s="6">
        <f t="shared" si="43"/>
        <v>55200</v>
      </c>
      <c r="J46" s="6">
        <f t="shared" si="43"/>
        <v>58250</v>
      </c>
      <c r="K46" s="6">
        <f t="shared" si="43"/>
        <v>61300</v>
      </c>
      <c r="L46" s="6">
        <f t="shared" si="43"/>
        <v>64350</v>
      </c>
      <c r="M46" s="6">
        <f t="shared" si="43"/>
        <v>67400</v>
      </c>
      <c r="N46" s="6">
        <f t="shared" si="43"/>
        <v>70450</v>
      </c>
      <c r="O46" s="6">
        <f t="shared" si="43"/>
        <v>73500</v>
      </c>
      <c r="P46" s="6">
        <f t="shared" si="43"/>
        <v>76550</v>
      </c>
      <c r="Q46" s="6">
        <f t="shared" si="43"/>
        <v>79600</v>
      </c>
      <c r="R46" s="6">
        <f t="shared" si="43"/>
        <v>82650</v>
      </c>
      <c r="S46" s="6">
        <f t="shared" si="43"/>
        <v>85700</v>
      </c>
      <c r="T46" s="115"/>
      <c r="U46" s="116"/>
      <c r="V46" s="116"/>
      <c r="W46" s="116"/>
      <c r="X46" s="116"/>
      <c r="Y46" s="117"/>
      <c r="Z46" s="115"/>
      <c r="AA46" s="116"/>
      <c r="AB46" s="116"/>
      <c r="AC46" s="116"/>
      <c r="AD46" s="116"/>
      <c r="AE46" s="116"/>
      <c r="AF46" s="116"/>
      <c r="AG46" s="116"/>
      <c r="AH46" s="116"/>
      <c r="AI46" s="117"/>
    </row>
  </sheetData>
  <sheetProtection/>
  <mergeCells count="26">
    <mergeCell ref="B1:AI1"/>
    <mergeCell ref="B11:B12"/>
    <mergeCell ref="Z35:AI40"/>
    <mergeCell ref="Z41:AI46"/>
    <mergeCell ref="T41:Y46"/>
    <mergeCell ref="B3:B4"/>
    <mergeCell ref="B5:B6"/>
    <mergeCell ref="B7:B8"/>
    <mergeCell ref="B9:B10"/>
    <mergeCell ref="B35:B36"/>
    <mergeCell ref="B21:B22"/>
    <mergeCell ref="B23:B24"/>
    <mergeCell ref="B39:B40"/>
    <mergeCell ref="B41:B42"/>
    <mergeCell ref="B13:B14"/>
    <mergeCell ref="B15:B16"/>
    <mergeCell ref="B17:B18"/>
    <mergeCell ref="B19:B20"/>
    <mergeCell ref="B43:B44"/>
    <mergeCell ref="B45:B46"/>
    <mergeCell ref="B25:B26"/>
    <mergeCell ref="B27:B28"/>
    <mergeCell ref="B29:B30"/>
    <mergeCell ref="B31:B32"/>
    <mergeCell ref="B33:B34"/>
    <mergeCell ref="B37:B38"/>
  </mergeCells>
  <printOptions/>
  <pageMargins left="0.42" right="0.17" top="0.42" bottom="0.39" header="0.3" footer="0.3"/>
  <pageSetup horizontalDpi="600" verticalDpi="600" orientation="landscape" paperSize="5" scale="68" r:id="rId1"/>
</worksheet>
</file>

<file path=xl/worksheets/sheet2.xml><?xml version="1.0" encoding="utf-8"?>
<worksheet xmlns="http://schemas.openxmlformats.org/spreadsheetml/2006/main" xmlns:r="http://schemas.openxmlformats.org/officeDocument/2006/relationships">
  <dimension ref="B1:AJ354"/>
  <sheetViews>
    <sheetView zoomScalePageLayoutView="0" workbookViewId="0" topLeftCell="A1">
      <selection activeCell="F15" sqref="F15"/>
    </sheetView>
  </sheetViews>
  <sheetFormatPr defaultColWidth="9.140625" defaultRowHeight="15"/>
  <cols>
    <col min="1" max="1" width="12.8515625" style="0" customWidth="1"/>
    <col min="2" max="2" width="4.7109375" style="0" customWidth="1"/>
    <col min="3" max="3" width="17.421875" style="2" customWidth="1"/>
    <col min="4" max="4" width="10.28125" style="0" customWidth="1"/>
    <col min="5" max="19" width="6.7109375" style="0" customWidth="1"/>
    <col min="20" max="23" width="6.28125" style="0" customWidth="1"/>
    <col min="24" max="24" width="6.8515625" style="0" customWidth="1"/>
    <col min="25" max="25" width="6.7109375" style="0" customWidth="1"/>
    <col min="26" max="26" width="6.28125" style="0" customWidth="1"/>
    <col min="27" max="35" width="6.57421875" style="0" customWidth="1"/>
  </cols>
  <sheetData>
    <row r="1" spans="2:35" ht="51" customHeight="1">
      <c r="B1" s="107" t="s">
        <v>69</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2:36" s="1" customFormat="1" ht="21" customHeight="1">
      <c r="B2" s="3" t="s">
        <v>1</v>
      </c>
      <c r="C2" s="5" t="s">
        <v>0</v>
      </c>
      <c r="D2" s="6" t="s">
        <v>2</v>
      </c>
      <c r="E2" s="6">
        <v>0</v>
      </c>
      <c r="F2" s="6">
        <v>1</v>
      </c>
      <c r="G2" s="6">
        <v>2</v>
      </c>
      <c r="H2" s="6">
        <v>3</v>
      </c>
      <c r="I2" s="6">
        <v>4</v>
      </c>
      <c r="J2" s="6">
        <v>5</v>
      </c>
      <c r="K2" s="6">
        <v>6</v>
      </c>
      <c r="L2" s="6">
        <v>7</v>
      </c>
      <c r="M2" s="6">
        <v>8</v>
      </c>
      <c r="N2" s="6">
        <v>9</v>
      </c>
      <c r="O2" s="6">
        <v>10</v>
      </c>
      <c r="P2" s="6">
        <v>11</v>
      </c>
      <c r="Q2" s="6">
        <v>12</v>
      </c>
      <c r="R2" s="6">
        <v>13</v>
      </c>
      <c r="S2" s="6">
        <v>14</v>
      </c>
      <c r="T2" s="6">
        <v>15</v>
      </c>
      <c r="U2" s="6">
        <v>16</v>
      </c>
      <c r="V2" s="6">
        <v>17</v>
      </c>
      <c r="W2" s="6">
        <v>18</v>
      </c>
      <c r="X2" s="6">
        <v>19</v>
      </c>
      <c r="Y2" s="6">
        <v>20</v>
      </c>
      <c r="Z2" s="6">
        <v>21</v>
      </c>
      <c r="AA2" s="6">
        <v>22</v>
      </c>
      <c r="AB2" s="6">
        <v>23</v>
      </c>
      <c r="AC2" s="6">
        <v>24</v>
      </c>
      <c r="AD2" s="6">
        <v>25</v>
      </c>
      <c r="AE2" s="6">
        <v>26</v>
      </c>
      <c r="AF2" s="6">
        <v>27</v>
      </c>
      <c r="AG2" s="6">
        <v>28</v>
      </c>
      <c r="AH2" s="6">
        <v>29</v>
      </c>
      <c r="AI2" s="6">
        <v>30</v>
      </c>
      <c r="AJ2" s="4"/>
    </row>
    <row r="3" spans="2:35" ht="17.25" customHeight="1">
      <c r="B3" s="118">
        <v>1</v>
      </c>
      <c r="C3" s="7" t="s">
        <v>3</v>
      </c>
      <c r="D3" s="8" t="s">
        <v>4</v>
      </c>
      <c r="E3" s="9">
        <v>2970</v>
      </c>
      <c r="F3" s="9">
        <f>E3+90</f>
        <v>3060</v>
      </c>
      <c r="G3" s="9">
        <f aca="true" t="shared" si="0" ref="G3:AI3">F3+90</f>
        <v>3150</v>
      </c>
      <c r="H3" s="9">
        <f t="shared" si="0"/>
        <v>3240</v>
      </c>
      <c r="I3" s="9">
        <f t="shared" si="0"/>
        <v>3330</v>
      </c>
      <c r="J3" s="9">
        <f t="shared" si="0"/>
        <v>3420</v>
      </c>
      <c r="K3" s="9">
        <f t="shared" si="0"/>
        <v>3510</v>
      </c>
      <c r="L3" s="9">
        <f t="shared" si="0"/>
        <v>3600</v>
      </c>
      <c r="M3" s="9">
        <f t="shared" si="0"/>
        <v>3690</v>
      </c>
      <c r="N3" s="9">
        <f t="shared" si="0"/>
        <v>3780</v>
      </c>
      <c r="O3" s="9">
        <f t="shared" si="0"/>
        <v>3870</v>
      </c>
      <c r="P3" s="9">
        <f t="shared" si="0"/>
        <v>3960</v>
      </c>
      <c r="Q3" s="9">
        <f t="shared" si="0"/>
        <v>4050</v>
      </c>
      <c r="R3" s="9">
        <f t="shared" si="0"/>
        <v>4140</v>
      </c>
      <c r="S3" s="9">
        <f t="shared" si="0"/>
        <v>4230</v>
      </c>
      <c r="T3" s="9">
        <f t="shared" si="0"/>
        <v>4320</v>
      </c>
      <c r="U3" s="9">
        <f t="shared" si="0"/>
        <v>4410</v>
      </c>
      <c r="V3" s="9">
        <f t="shared" si="0"/>
        <v>4500</v>
      </c>
      <c r="W3" s="9">
        <f t="shared" si="0"/>
        <v>4590</v>
      </c>
      <c r="X3" s="9">
        <f t="shared" si="0"/>
        <v>4680</v>
      </c>
      <c r="Y3" s="9">
        <f t="shared" si="0"/>
        <v>4770</v>
      </c>
      <c r="Z3" s="9">
        <f t="shared" si="0"/>
        <v>4860</v>
      </c>
      <c r="AA3" s="9">
        <f t="shared" si="0"/>
        <v>4950</v>
      </c>
      <c r="AB3" s="9">
        <f t="shared" si="0"/>
        <v>5040</v>
      </c>
      <c r="AC3" s="9">
        <f t="shared" si="0"/>
        <v>5130</v>
      </c>
      <c r="AD3" s="9">
        <f t="shared" si="0"/>
        <v>5220</v>
      </c>
      <c r="AE3" s="9">
        <f t="shared" si="0"/>
        <v>5310</v>
      </c>
      <c r="AF3" s="9">
        <f t="shared" si="0"/>
        <v>5400</v>
      </c>
      <c r="AG3" s="9">
        <f t="shared" si="0"/>
        <v>5490</v>
      </c>
      <c r="AH3" s="9">
        <f t="shared" si="0"/>
        <v>5580</v>
      </c>
      <c r="AI3" s="9">
        <f t="shared" si="0"/>
        <v>5670</v>
      </c>
    </row>
    <row r="4" spans="2:35" ht="17.25" customHeight="1">
      <c r="B4" s="119"/>
      <c r="C4" s="5" t="s">
        <v>28</v>
      </c>
      <c r="D4" s="6" t="s">
        <v>26</v>
      </c>
      <c r="E4" s="6">
        <v>4800</v>
      </c>
      <c r="F4" s="6">
        <f>E4+150</f>
        <v>4950</v>
      </c>
      <c r="G4" s="6">
        <f aca="true" t="shared" si="1" ref="G4:AI4">F4+150</f>
        <v>5100</v>
      </c>
      <c r="H4" s="6">
        <f t="shared" si="1"/>
        <v>5250</v>
      </c>
      <c r="I4" s="6">
        <f t="shared" si="1"/>
        <v>5400</v>
      </c>
      <c r="J4" s="6">
        <f t="shared" si="1"/>
        <v>5550</v>
      </c>
      <c r="K4" s="6">
        <f t="shared" si="1"/>
        <v>5700</v>
      </c>
      <c r="L4" s="6">
        <f t="shared" si="1"/>
        <v>5850</v>
      </c>
      <c r="M4" s="6">
        <f t="shared" si="1"/>
        <v>6000</v>
      </c>
      <c r="N4" s="6">
        <f t="shared" si="1"/>
        <v>6150</v>
      </c>
      <c r="O4" s="6">
        <f t="shared" si="1"/>
        <v>6300</v>
      </c>
      <c r="P4" s="6">
        <f t="shared" si="1"/>
        <v>6450</v>
      </c>
      <c r="Q4" s="6">
        <f t="shared" si="1"/>
        <v>6600</v>
      </c>
      <c r="R4" s="6">
        <f t="shared" si="1"/>
        <v>6750</v>
      </c>
      <c r="S4" s="6">
        <f t="shared" si="1"/>
        <v>6900</v>
      </c>
      <c r="T4" s="6">
        <f t="shared" si="1"/>
        <v>7050</v>
      </c>
      <c r="U4" s="6">
        <f t="shared" si="1"/>
        <v>7200</v>
      </c>
      <c r="V4" s="6">
        <f t="shared" si="1"/>
        <v>7350</v>
      </c>
      <c r="W4" s="6">
        <f t="shared" si="1"/>
        <v>7500</v>
      </c>
      <c r="X4" s="6">
        <f t="shared" si="1"/>
        <v>7650</v>
      </c>
      <c r="Y4" s="6">
        <f t="shared" si="1"/>
        <v>7800</v>
      </c>
      <c r="Z4" s="6">
        <f t="shared" si="1"/>
        <v>7950</v>
      </c>
      <c r="AA4" s="6">
        <f t="shared" si="1"/>
        <v>8100</v>
      </c>
      <c r="AB4" s="6">
        <f t="shared" si="1"/>
        <v>8250</v>
      </c>
      <c r="AC4" s="6">
        <f t="shared" si="1"/>
        <v>8400</v>
      </c>
      <c r="AD4" s="6">
        <f t="shared" si="1"/>
        <v>8550</v>
      </c>
      <c r="AE4" s="6">
        <f t="shared" si="1"/>
        <v>8700</v>
      </c>
      <c r="AF4" s="6">
        <f t="shared" si="1"/>
        <v>8850</v>
      </c>
      <c r="AG4" s="6">
        <f t="shared" si="1"/>
        <v>9000</v>
      </c>
      <c r="AH4" s="6">
        <f t="shared" si="1"/>
        <v>9150</v>
      </c>
      <c r="AI4" s="6">
        <f t="shared" si="1"/>
        <v>9300</v>
      </c>
    </row>
    <row r="5" spans="2:35" ht="17.25" customHeight="1">
      <c r="B5" s="119"/>
      <c r="C5" s="121" t="s">
        <v>53</v>
      </c>
      <c r="D5" s="122"/>
      <c r="E5" s="6">
        <v>891</v>
      </c>
      <c r="F5" s="6">
        <v>891</v>
      </c>
      <c r="G5" s="6">
        <v>891</v>
      </c>
      <c r="H5" s="6">
        <v>891</v>
      </c>
      <c r="I5" s="6">
        <v>891</v>
      </c>
      <c r="J5" s="6">
        <v>891</v>
      </c>
      <c r="K5" s="6">
        <v>891</v>
      </c>
      <c r="L5" s="6">
        <v>891</v>
      </c>
      <c r="M5" s="6">
        <v>891</v>
      </c>
      <c r="N5" s="6">
        <v>891</v>
      </c>
      <c r="O5" s="6">
        <v>891</v>
      </c>
      <c r="P5" s="6">
        <v>891</v>
      </c>
      <c r="Q5" s="6">
        <v>891</v>
      </c>
      <c r="R5" s="6">
        <v>891</v>
      </c>
      <c r="S5" s="6">
        <v>891</v>
      </c>
      <c r="T5" s="6">
        <v>891</v>
      </c>
      <c r="U5" s="6">
        <v>891</v>
      </c>
      <c r="V5" s="6">
        <v>891</v>
      </c>
      <c r="W5" s="6">
        <v>891</v>
      </c>
      <c r="X5" s="6">
        <v>891</v>
      </c>
      <c r="Y5" s="6">
        <v>891</v>
      </c>
      <c r="Z5" s="6">
        <v>891</v>
      </c>
      <c r="AA5" s="6">
        <v>891</v>
      </c>
      <c r="AB5" s="6">
        <v>891</v>
      </c>
      <c r="AC5" s="6">
        <v>891</v>
      </c>
      <c r="AD5" s="6">
        <v>891</v>
      </c>
      <c r="AE5" s="6">
        <v>891</v>
      </c>
      <c r="AF5" s="6">
        <v>891</v>
      </c>
      <c r="AG5" s="6">
        <v>891</v>
      </c>
      <c r="AH5" s="6">
        <v>891</v>
      </c>
      <c r="AI5" s="6">
        <v>891</v>
      </c>
    </row>
    <row r="6" spans="2:35" ht="17.25" customHeight="1">
      <c r="B6" s="119"/>
      <c r="C6" s="121" t="s">
        <v>54</v>
      </c>
      <c r="D6" s="122"/>
      <c r="E6" s="6">
        <v>1000</v>
      </c>
      <c r="F6" s="6">
        <v>1000</v>
      </c>
      <c r="G6" s="6">
        <v>1000</v>
      </c>
      <c r="H6" s="6">
        <v>1000</v>
      </c>
      <c r="I6" s="6">
        <v>1000</v>
      </c>
      <c r="J6" s="6">
        <v>1000</v>
      </c>
      <c r="K6" s="6">
        <v>1000</v>
      </c>
      <c r="L6" s="6">
        <v>1000</v>
      </c>
      <c r="M6" s="6">
        <v>1000</v>
      </c>
      <c r="N6" s="6">
        <v>1000</v>
      </c>
      <c r="O6" s="6">
        <v>1000</v>
      </c>
      <c r="P6" s="6">
        <v>1000</v>
      </c>
      <c r="Q6" s="6">
        <v>1000</v>
      </c>
      <c r="R6" s="6">
        <v>1000</v>
      </c>
      <c r="S6" s="6">
        <v>1000</v>
      </c>
      <c r="T6" s="6">
        <v>1000</v>
      </c>
      <c r="U6" s="6">
        <v>1000</v>
      </c>
      <c r="V6" s="6">
        <v>1000</v>
      </c>
      <c r="W6" s="6">
        <v>1000</v>
      </c>
      <c r="X6" s="6">
        <v>1000</v>
      </c>
      <c r="Y6" s="6">
        <v>1000</v>
      </c>
      <c r="Z6" s="6">
        <v>1000</v>
      </c>
      <c r="AA6" s="6">
        <v>1000</v>
      </c>
      <c r="AB6" s="6">
        <v>1000</v>
      </c>
      <c r="AC6" s="6">
        <v>1000</v>
      </c>
      <c r="AD6" s="6">
        <v>1000</v>
      </c>
      <c r="AE6" s="6">
        <v>1000</v>
      </c>
      <c r="AF6" s="6">
        <v>1000</v>
      </c>
      <c r="AG6" s="6">
        <v>1000</v>
      </c>
      <c r="AH6" s="6">
        <v>1000</v>
      </c>
      <c r="AI6" s="6">
        <v>1000</v>
      </c>
    </row>
    <row r="7" spans="2:35" ht="20.25" customHeight="1">
      <c r="B7" s="119"/>
      <c r="C7" s="126" t="s">
        <v>56</v>
      </c>
      <c r="D7" s="127"/>
      <c r="E7" s="6">
        <v>300</v>
      </c>
      <c r="F7" s="6">
        <v>300</v>
      </c>
      <c r="G7" s="6">
        <v>300</v>
      </c>
      <c r="H7" s="6">
        <v>300</v>
      </c>
      <c r="I7" s="6">
        <v>300</v>
      </c>
      <c r="J7" s="6">
        <v>300</v>
      </c>
      <c r="K7" s="6">
        <v>300</v>
      </c>
      <c r="L7" s="6">
        <v>300</v>
      </c>
      <c r="M7" s="6">
        <v>300</v>
      </c>
      <c r="N7" s="6">
        <v>300</v>
      </c>
      <c r="O7" s="6">
        <v>300</v>
      </c>
      <c r="P7" s="6">
        <v>300</v>
      </c>
      <c r="Q7" s="6">
        <v>300</v>
      </c>
      <c r="R7" s="6">
        <v>300</v>
      </c>
      <c r="S7" s="6">
        <v>300</v>
      </c>
      <c r="T7" s="6">
        <v>300</v>
      </c>
      <c r="U7" s="6">
        <v>300</v>
      </c>
      <c r="V7" s="6">
        <v>300</v>
      </c>
      <c r="W7" s="6">
        <v>300</v>
      </c>
      <c r="X7" s="6">
        <v>300</v>
      </c>
      <c r="Y7" s="6">
        <v>300</v>
      </c>
      <c r="Z7" s="6">
        <v>300</v>
      </c>
      <c r="AA7" s="6">
        <v>300</v>
      </c>
      <c r="AB7" s="6">
        <v>300</v>
      </c>
      <c r="AC7" s="6">
        <v>300</v>
      </c>
      <c r="AD7" s="6">
        <v>300</v>
      </c>
      <c r="AE7" s="6">
        <v>300</v>
      </c>
      <c r="AF7" s="6">
        <v>300</v>
      </c>
      <c r="AG7" s="6">
        <v>300</v>
      </c>
      <c r="AH7" s="6">
        <v>300</v>
      </c>
      <c r="AI7" s="6">
        <v>300</v>
      </c>
    </row>
    <row r="8" spans="2:35" ht="17.25" customHeight="1">
      <c r="B8" s="119"/>
      <c r="C8" s="121" t="s">
        <v>57</v>
      </c>
      <c r="D8" s="122"/>
      <c r="E8" s="6">
        <f>E3/2</f>
        <v>1485</v>
      </c>
      <c r="F8" s="6">
        <f aca="true" t="shared" si="2" ref="F8:AI8">F3/2</f>
        <v>1530</v>
      </c>
      <c r="G8" s="6">
        <f t="shared" si="2"/>
        <v>1575</v>
      </c>
      <c r="H8" s="6">
        <f t="shared" si="2"/>
        <v>1620</v>
      </c>
      <c r="I8" s="6">
        <f t="shared" si="2"/>
        <v>1665</v>
      </c>
      <c r="J8" s="6">
        <f t="shared" si="2"/>
        <v>1710</v>
      </c>
      <c r="K8" s="6">
        <f t="shared" si="2"/>
        <v>1755</v>
      </c>
      <c r="L8" s="6">
        <f t="shared" si="2"/>
        <v>1800</v>
      </c>
      <c r="M8" s="6">
        <f t="shared" si="2"/>
        <v>1845</v>
      </c>
      <c r="N8" s="6">
        <f t="shared" si="2"/>
        <v>1890</v>
      </c>
      <c r="O8" s="6">
        <f t="shared" si="2"/>
        <v>1935</v>
      </c>
      <c r="P8" s="6">
        <f t="shared" si="2"/>
        <v>1980</v>
      </c>
      <c r="Q8" s="6">
        <f t="shared" si="2"/>
        <v>2025</v>
      </c>
      <c r="R8" s="6">
        <f t="shared" si="2"/>
        <v>2070</v>
      </c>
      <c r="S8" s="6">
        <f t="shared" si="2"/>
        <v>2115</v>
      </c>
      <c r="T8" s="6">
        <f t="shared" si="2"/>
        <v>2160</v>
      </c>
      <c r="U8" s="6">
        <f t="shared" si="2"/>
        <v>2205</v>
      </c>
      <c r="V8" s="6">
        <f t="shared" si="2"/>
        <v>2250</v>
      </c>
      <c r="W8" s="6">
        <f t="shared" si="2"/>
        <v>2295</v>
      </c>
      <c r="X8" s="6">
        <f t="shared" si="2"/>
        <v>2340</v>
      </c>
      <c r="Y8" s="6">
        <f t="shared" si="2"/>
        <v>2385</v>
      </c>
      <c r="Z8" s="6">
        <f t="shared" si="2"/>
        <v>2430</v>
      </c>
      <c r="AA8" s="6">
        <f t="shared" si="2"/>
        <v>2475</v>
      </c>
      <c r="AB8" s="6">
        <f t="shared" si="2"/>
        <v>2520</v>
      </c>
      <c r="AC8" s="6">
        <f t="shared" si="2"/>
        <v>2565</v>
      </c>
      <c r="AD8" s="6">
        <f t="shared" si="2"/>
        <v>2610</v>
      </c>
      <c r="AE8" s="6">
        <f t="shared" si="2"/>
        <v>2655</v>
      </c>
      <c r="AF8" s="6">
        <f t="shared" si="2"/>
        <v>2700</v>
      </c>
      <c r="AG8" s="6">
        <f t="shared" si="2"/>
        <v>2745</v>
      </c>
      <c r="AH8" s="6">
        <f t="shared" si="2"/>
        <v>2790</v>
      </c>
      <c r="AI8" s="6">
        <f t="shared" si="2"/>
        <v>2835</v>
      </c>
    </row>
    <row r="9" spans="2:35" ht="17.25" customHeight="1">
      <c r="B9" s="119"/>
      <c r="C9" s="121" t="s">
        <v>58</v>
      </c>
      <c r="D9" s="122"/>
      <c r="E9" s="15">
        <f>E3*15/100</f>
        <v>445.5</v>
      </c>
      <c r="F9" s="6">
        <f aca="true" t="shared" si="3" ref="F9:AI9">F3*15/100</f>
        <v>459</v>
      </c>
      <c r="G9" s="15">
        <f t="shared" si="3"/>
        <v>472.5</v>
      </c>
      <c r="H9" s="6">
        <f t="shared" si="3"/>
        <v>486</v>
      </c>
      <c r="I9" s="15">
        <f t="shared" si="3"/>
        <v>499.5</v>
      </c>
      <c r="J9" s="6">
        <f t="shared" si="3"/>
        <v>513</v>
      </c>
      <c r="K9" s="15">
        <f t="shared" si="3"/>
        <v>526.5</v>
      </c>
      <c r="L9" s="6">
        <f t="shared" si="3"/>
        <v>540</v>
      </c>
      <c r="M9" s="15">
        <f t="shared" si="3"/>
        <v>553.5</v>
      </c>
      <c r="N9" s="6">
        <f t="shared" si="3"/>
        <v>567</v>
      </c>
      <c r="O9" s="15">
        <f t="shared" si="3"/>
        <v>580.5</v>
      </c>
      <c r="P9" s="6">
        <f t="shared" si="3"/>
        <v>594</v>
      </c>
      <c r="Q9" s="15">
        <f t="shared" si="3"/>
        <v>607.5</v>
      </c>
      <c r="R9" s="6">
        <f t="shared" si="3"/>
        <v>621</v>
      </c>
      <c r="S9" s="15">
        <f t="shared" si="3"/>
        <v>634.5</v>
      </c>
      <c r="T9" s="6">
        <f t="shared" si="3"/>
        <v>648</v>
      </c>
      <c r="U9" s="15">
        <f t="shared" si="3"/>
        <v>661.5</v>
      </c>
      <c r="V9" s="6">
        <f t="shared" si="3"/>
        <v>675</v>
      </c>
      <c r="W9" s="15">
        <f t="shared" si="3"/>
        <v>688.5</v>
      </c>
      <c r="X9" s="6">
        <f t="shared" si="3"/>
        <v>702</v>
      </c>
      <c r="Y9" s="15">
        <f t="shared" si="3"/>
        <v>715.5</v>
      </c>
      <c r="Z9" s="6">
        <f t="shared" si="3"/>
        <v>729</v>
      </c>
      <c r="AA9" s="15">
        <f t="shared" si="3"/>
        <v>742.5</v>
      </c>
      <c r="AB9" s="6">
        <f t="shared" si="3"/>
        <v>756</v>
      </c>
      <c r="AC9" s="15">
        <f t="shared" si="3"/>
        <v>769.5</v>
      </c>
      <c r="AD9" s="6">
        <f t="shared" si="3"/>
        <v>783</v>
      </c>
      <c r="AE9" s="15">
        <f t="shared" si="3"/>
        <v>796.5</v>
      </c>
      <c r="AF9" s="6">
        <f t="shared" si="3"/>
        <v>810</v>
      </c>
      <c r="AG9" s="15">
        <f t="shared" si="3"/>
        <v>823.5</v>
      </c>
      <c r="AH9" s="6">
        <f t="shared" si="3"/>
        <v>837</v>
      </c>
      <c r="AI9" s="15">
        <f t="shared" si="3"/>
        <v>850.5</v>
      </c>
    </row>
    <row r="10" spans="2:35" ht="17.25" customHeight="1">
      <c r="B10" s="119"/>
      <c r="C10" s="121" t="s">
        <v>59</v>
      </c>
      <c r="D10" s="122"/>
      <c r="E10" s="15">
        <v>850</v>
      </c>
      <c r="F10" s="15">
        <v>850</v>
      </c>
      <c r="G10" s="15">
        <v>850</v>
      </c>
      <c r="H10" s="15">
        <v>850</v>
      </c>
      <c r="I10" s="15">
        <v>850</v>
      </c>
      <c r="J10" s="15">
        <v>850</v>
      </c>
      <c r="K10" s="15">
        <v>850</v>
      </c>
      <c r="L10" s="15">
        <v>850</v>
      </c>
      <c r="M10" s="15">
        <v>850</v>
      </c>
      <c r="N10" s="15">
        <v>850</v>
      </c>
      <c r="O10" s="15">
        <v>850</v>
      </c>
      <c r="P10" s="15">
        <v>850</v>
      </c>
      <c r="Q10" s="15">
        <v>850</v>
      </c>
      <c r="R10" s="15">
        <v>850</v>
      </c>
      <c r="S10" s="15">
        <v>850</v>
      </c>
      <c r="T10" s="15">
        <v>850</v>
      </c>
      <c r="U10" s="15">
        <v>850</v>
      </c>
      <c r="V10" s="15">
        <v>850</v>
      </c>
      <c r="W10" s="15">
        <v>850</v>
      </c>
      <c r="X10" s="15">
        <v>850</v>
      </c>
      <c r="Y10" s="15">
        <v>850</v>
      </c>
      <c r="Z10" s="15">
        <v>850</v>
      </c>
      <c r="AA10" s="15">
        <v>850</v>
      </c>
      <c r="AB10" s="15">
        <v>850</v>
      </c>
      <c r="AC10" s="15">
        <v>850</v>
      </c>
      <c r="AD10" s="15">
        <v>850</v>
      </c>
      <c r="AE10" s="15">
        <v>850</v>
      </c>
      <c r="AF10" s="15">
        <v>850</v>
      </c>
      <c r="AG10" s="15">
        <v>850</v>
      </c>
      <c r="AH10" s="15">
        <v>850</v>
      </c>
      <c r="AI10" s="15">
        <v>850</v>
      </c>
    </row>
    <row r="11" spans="2:35" s="17" customFormat="1" ht="17.25" customHeight="1">
      <c r="B11" s="119"/>
      <c r="C11" s="128" t="s">
        <v>60</v>
      </c>
      <c r="D11" s="129"/>
      <c r="E11" s="16">
        <f>E10+E9+E8+E7+E6+E5+E4</f>
        <v>9771.5</v>
      </c>
      <c r="F11" s="16">
        <f aca="true" t="shared" si="4" ref="F11:AI11">F10+F9+F8+F7+F6+F5+F4</f>
        <v>9980</v>
      </c>
      <c r="G11" s="16">
        <f t="shared" si="4"/>
        <v>10188.5</v>
      </c>
      <c r="H11" s="16">
        <f t="shared" si="4"/>
        <v>10397</v>
      </c>
      <c r="I11" s="16">
        <f t="shared" si="4"/>
        <v>10605.5</v>
      </c>
      <c r="J11" s="16">
        <f t="shared" si="4"/>
        <v>10814</v>
      </c>
      <c r="K11" s="16">
        <f t="shared" si="4"/>
        <v>11022.5</v>
      </c>
      <c r="L11" s="16">
        <f t="shared" si="4"/>
        <v>11231</v>
      </c>
      <c r="M11" s="16">
        <f t="shared" si="4"/>
        <v>11439.5</v>
      </c>
      <c r="N11" s="16">
        <f t="shared" si="4"/>
        <v>11648</v>
      </c>
      <c r="O11" s="16">
        <f t="shared" si="4"/>
        <v>11856.5</v>
      </c>
      <c r="P11" s="16">
        <f t="shared" si="4"/>
        <v>12065</v>
      </c>
      <c r="Q11" s="16">
        <f t="shared" si="4"/>
        <v>12273.5</v>
      </c>
      <c r="R11" s="16">
        <f t="shared" si="4"/>
        <v>12482</v>
      </c>
      <c r="S11" s="16">
        <f t="shared" si="4"/>
        <v>12690.5</v>
      </c>
      <c r="T11" s="16">
        <f t="shared" si="4"/>
        <v>12899</v>
      </c>
      <c r="U11" s="16">
        <f t="shared" si="4"/>
        <v>13107.5</v>
      </c>
      <c r="V11" s="16">
        <f t="shared" si="4"/>
        <v>13316</v>
      </c>
      <c r="W11" s="16">
        <f t="shared" si="4"/>
        <v>13524.5</v>
      </c>
      <c r="X11" s="16">
        <f t="shared" si="4"/>
        <v>13733</v>
      </c>
      <c r="Y11" s="16">
        <f t="shared" si="4"/>
        <v>13941.5</v>
      </c>
      <c r="Z11" s="16">
        <f t="shared" si="4"/>
        <v>14150</v>
      </c>
      <c r="AA11" s="16">
        <f t="shared" si="4"/>
        <v>14358.5</v>
      </c>
      <c r="AB11" s="16">
        <f t="shared" si="4"/>
        <v>14567</v>
      </c>
      <c r="AC11" s="16">
        <f t="shared" si="4"/>
        <v>14775.5</v>
      </c>
      <c r="AD11" s="16">
        <f t="shared" si="4"/>
        <v>14984</v>
      </c>
      <c r="AE11" s="16">
        <f t="shared" si="4"/>
        <v>15192.5</v>
      </c>
      <c r="AF11" s="16">
        <f t="shared" si="4"/>
        <v>15401</v>
      </c>
      <c r="AG11" s="16">
        <f t="shared" si="4"/>
        <v>15609.5</v>
      </c>
      <c r="AH11" s="16">
        <f t="shared" si="4"/>
        <v>15818</v>
      </c>
      <c r="AI11" s="16">
        <f t="shared" si="4"/>
        <v>16026.5</v>
      </c>
    </row>
    <row r="12" spans="2:35" s="18" customFormat="1" ht="17.25" customHeight="1">
      <c r="B12" s="119"/>
      <c r="C12" s="121" t="s">
        <v>61</v>
      </c>
      <c r="D12" s="122"/>
      <c r="E12" s="9">
        <v>212</v>
      </c>
      <c r="F12" s="9">
        <v>212</v>
      </c>
      <c r="G12" s="9">
        <v>212</v>
      </c>
      <c r="H12" s="9">
        <v>212</v>
      </c>
      <c r="I12" s="9">
        <v>212</v>
      </c>
      <c r="J12" s="9">
        <v>212</v>
      </c>
      <c r="K12" s="9">
        <v>212</v>
      </c>
      <c r="L12" s="9">
        <v>212</v>
      </c>
      <c r="M12" s="9">
        <v>212</v>
      </c>
      <c r="N12" s="9">
        <v>212</v>
      </c>
      <c r="O12" s="9">
        <v>212</v>
      </c>
      <c r="P12" s="9">
        <v>212</v>
      </c>
      <c r="Q12" s="9">
        <v>212</v>
      </c>
      <c r="R12" s="9">
        <v>212</v>
      </c>
      <c r="S12" s="9">
        <v>212</v>
      </c>
      <c r="T12" s="9">
        <v>212</v>
      </c>
      <c r="U12" s="9">
        <v>212</v>
      </c>
      <c r="V12" s="9">
        <v>212</v>
      </c>
      <c r="W12" s="9">
        <v>212</v>
      </c>
      <c r="X12" s="9">
        <v>212</v>
      </c>
      <c r="Y12" s="9">
        <v>212</v>
      </c>
      <c r="Z12" s="9">
        <v>212</v>
      </c>
      <c r="AA12" s="9">
        <v>212</v>
      </c>
      <c r="AB12" s="9">
        <v>212</v>
      </c>
      <c r="AC12" s="9">
        <v>212</v>
      </c>
      <c r="AD12" s="9">
        <v>212</v>
      </c>
      <c r="AE12" s="9">
        <v>212</v>
      </c>
      <c r="AF12" s="9">
        <v>212</v>
      </c>
      <c r="AG12" s="9">
        <v>212</v>
      </c>
      <c r="AH12" s="9">
        <v>212</v>
      </c>
      <c r="AI12" s="9">
        <v>212</v>
      </c>
    </row>
    <row r="13" spans="2:35" s="18" customFormat="1" ht="17.25" customHeight="1">
      <c r="B13" s="119"/>
      <c r="C13" s="121" t="s">
        <v>62</v>
      </c>
      <c r="D13" s="122"/>
      <c r="E13" s="9">
        <v>19</v>
      </c>
      <c r="F13" s="9">
        <v>19</v>
      </c>
      <c r="G13" s="9">
        <v>19</v>
      </c>
      <c r="H13" s="9">
        <v>19</v>
      </c>
      <c r="I13" s="9">
        <v>19</v>
      </c>
      <c r="J13" s="9">
        <v>19</v>
      </c>
      <c r="K13" s="9">
        <v>19</v>
      </c>
      <c r="L13" s="9">
        <v>19</v>
      </c>
      <c r="M13" s="9">
        <v>19</v>
      </c>
      <c r="N13" s="9">
        <v>19</v>
      </c>
      <c r="O13" s="9">
        <v>19</v>
      </c>
      <c r="P13" s="9">
        <v>19</v>
      </c>
      <c r="Q13" s="9">
        <v>19</v>
      </c>
      <c r="R13" s="9">
        <v>19</v>
      </c>
      <c r="S13" s="9">
        <v>19</v>
      </c>
      <c r="T13" s="9">
        <v>19</v>
      </c>
      <c r="U13" s="9">
        <v>19</v>
      </c>
      <c r="V13" s="9">
        <v>19</v>
      </c>
      <c r="W13" s="9">
        <v>19</v>
      </c>
      <c r="X13" s="9">
        <v>19</v>
      </c>
      <c r="Y13" s="9">
        <v>19</v>
      </c>
      <c r="Z13" s="9">
        <v>19</v>
      </c>
      <c r="AA13" s="9">
        <v>19</v>
      </c>
      <c r="AB13" s="9">
        <v>19</v>
      </c>
      <c r="AC13" s="9">
        <v>19</v>
      </c>
      <c r="AD13" s="9">
        <v>19</v>
      </c>
      <c r="AE13" s="9">
        <v>19</v>
      </c>
      <c r="AF13" s="9">
        <v>19</v>
      </c>
      <c r="AG13" s="9">
        <v>19</v>
      </c>
      <c r="AH13" s="9">
        <v>19</v>
      </c>
      <c r="AI13" s="9">
        <v>19</v>
      </c>
    </row>
    <row r="14" spans="2:35" s="18" customFormat="1" ht="17.25" customHeight="1">
      <c r="B14" s="119"/>
      <c r="C14" s="121" t="s">
        <v>63</v>
      </c>
      <c r="D14" s="122"/>
      <c r="E14" s="9">
        <f>E4*1/100</f>
        <v>48</v>
      </c>
      <c r="F14" s="19">
        <f aca="true" t="shared" si="5" ref="F14:AI14">F4*1/100</f>
        <v>49.5</v>
      </c>
      <c r="G14" s="9">
        <f t="shared" si="5"/>
        <v>51</v>
      </c>
      <c r="H14" s="19">
        <f t="shared" si="5"/>
        <v>52.5</v>
      </c>
      <c r="I14" s="9">
        <f t="shared" si="5"/>
        <v>54</v>
      </c>
      <c r="J14" s="19">
        <f t="shared" si="5"/>
        <v>55.5</v>
      </c>
      <c r="K14" s="9">
        <f t="shared" si="5"/>
        <v>57</v>
      </c>
      <c r="L14" s="19">
        <f t="shared" si="5"/>
        <v>58.5</v>
      </c>
      <c r="M14" s="9">
        <f t="shared" si="5"/>
        <v>60</v>
      </c>
      <c r="N14" s="19">
        <f t="shared" si="5"/>
        <v>61.5</v>
      </c>
      <c r="O14" s="9">
        <f t="shared" si="5"/>
        <v>63</v>
      </c>
      <c r="P14" s="19">
        <f t="shared" si="5"/>
        <v>64.5</v>
      </c>
      <c r="Q14" s="9">
        <f t="shared" si="5"/>
        <v>66</v>
      </c>
      <c r="R14" s="19">
        <f t="shared" si="5"/>
        <v>67.5</v>
      </c>
      <c r="S14" s="9">
        <f t="shared" si="5"/>
        <v>69</v>
      </c>
      <c r="T14" s="19">
        <f t="shared" si="5"/>
        <v>70.5</v>
      </c>
      <c r="U14" s="9">
        <f t="shared" si="5"/>
        <v>72</v>
      </c>
      <c r="V14" s="19">
        <f t="shared" si="5"/>
        <v>73.5</v>
      </c>
      <c r="W14" s="9">
        <f t="shared" si="5"/>
        <v>75</v>
      </c>
      <c r="X14" s="19">
        <f t="shared" si="5"/>
        <v>76.5</v>
      </c>
      <c r="Y14" s="9">
        <f t="shared" si="5"/>
        <v>78</v>
      </c>
      <c r="Z14" s="19">
        <f t="shared" si="5"/>
        <v>79.5</v>
      </c>
      <c r="AA14" s="9">
        <f t="shared" si="5"/>
        <v>81</v>
      </c>
      <c r="AB14" s="19">
        <f t="shared" si="5"/>
        <v>82.5</v>
      </c>
      <c r="AC14" s="9">
        <f t="shared" si="5"/>
        <v>84</v>
      </c>
      <c r="AD14" s="19">
        <f t="shared" si="5"/>
        <v>85.5</v>
      </c>
      <c r="AE14" s="9">
        <f t="shared" si="5"/>
        <v>87</v>
      </c>
      <c r="AF14" s="19">
        <f t="shared" si="5"/>
        <v>88.5</v>
      </c>
      <c r="AG14" s="9">
        <f t="shared" si="5"/>
        <v>90</v>
      </c>
      <c r="AH14" s="19">
        <f t="shared" si="5"/>
        <v>91.5</v>
      </c>
      <c r="AI14" s="9">
        <f t="shared" si="5"/>
        <v>93</v>
      </c>
    </row>
    <row r="15" spans="2:35" s="17" customFormat="1" ht="17.25" customHeight="1">
      <c r="B15" s="119"/>
      <c r="C15" s="128" t="s">
        <v>64</v>
      </c>
      <c r="D15" s="129"/>
      <c r="E15" s="9">
        <f>E14+E13+E12</f>
        <v>279</v>
      </c>
      <c r="F15" s="19">
        <f aca="true" t="shared" si="6" ref="F15:AI15">F14+F13+F12</f>
        <v>280.5</v>
      </c>
      <c r="G15" s="9">
        <f t="shared" si="6"/>
        <v>282</v>
      </c>
      <c r="H15" s="19">
        <f t="shared" si="6"/>
        <v>283.5</v>
      </c>
      <c r="I15" s="9">
        <f t="shared" si="6"/>
        <v>285</v>
      </c>
      <c r="J15" s="19">
        <f t="shared" si="6"/>
        <v>286.5</v>
      </c>
      <c r="K15" s="9">
        <f t="shared" si="6"/>
        <v>288</v>
      </c>
      <c r="L15" s="19">
        <f t="shared" si="6"/>
        <v>289.5</v>
      </c>
      <c r="M15" s="9">
        <f t="shared" si="6"/>
        <v>291</v>
      </c>
      <c r="N15" s="19">
        <f t="shared" si="6"/>
        <v>292.5</v>
      </c>
      <c r="O15" s="9">
        <f t="shared" si="6"/>
        <v>294</v>
      </c>
      <c r="P15" s="19">
        <f t="shared" si="6"/>
        <v>295.5</v>
      </c>
      <c r="Q15" s="9">
        <f t="shared" si="6"/>
        <v>297</v>
      </c>
      <c r="R15" s="19">
        <f t="shared" si="6"/>
        <v>298.5</v>
      </c>
      <c r="S15" s="9">
        <f t="shared" si="6"/>
        <v>300</v>
      </c>
      <c r="T15" s="19">
        <f t="shared" si="6"/>
        <v>301.5</v>
      </c>
      <c r="U15" s="9">
        <f t="shared" si="6"/>
        <v>303</v>
      </c>
      <c r="V15" s="19">
        <f t="shared" si="6"/>
        <v>304.5</v>
      </c>
      <c r="W15" s="9">
        <f t="shared" si="6"/>
        <v>306</v>
      </c>
      <c r="X15" s="19">
        <f t="shared" si="6"/>
        <v>307.5</v>
      </c>
      <c r="Y15" s="9">
        <f t="shared" si="6"/>
        <v>309</v>
      </c>
      <c r="Z15" s="19">
        <f t="shared" si="6"/>
        <v>310.5</v>
      </c>
      <c r="AA15" s="9">
        <f t="shared" si="6"/>
        <v>312</v>
      </c>
      <c r="AB15" s="19">
        <f t="shared" si="6"/>
        <v>313.5</v>
      </c>
      <c r="AC15" s="9">
        <f t="shared" si="6"/>
        <v>315</v>
      </c>
      <c r="AD15" s="19">
        <f t="shared" si="6"/>
        <v>316.5</v>
      </c>
      <c r="AE15" s="9">
        <f t="shared" si="6"/>
        <v>318</v>
      </c>
      <c r="AF15" s="19">
        <f t="shared" si="6"/>
        <v>319.5</v>
      </c>
      <c r="AG15" s="9">
        <f t="shared" si="6"/>
        <v>321</v>
      </c>
      <c r="AH15" s="19">
        <f t="shared" si="6"/>
        <v>322.5</v>
      </c>
      <c r="AI15" s="9">
        <f t="shared" si="6"/>
        <v>324</v>
      </c>
    </row>
    <row r="16" spans="2:35" s="17" customFormat="1" ht="17.25" customHeight="1">
      <c r="B16" s="120"/>
      <c r="C16" s="128" t="s">
        <v>65</v>
      </c>
      <c r="D16" s="129"/>
      <c r="E16" s="19">
        <f>E11-E15</f>
        <v>9492.5</v>
      </c>
      <c r="F16" s="19">
        <f aca="true" t="shared" si="7" ref="F16:AI16">F11-F15</f>
        <v>9699.5</v>
      </c>
      <c r="G16" s="19">
        <f t="shared" si="7"/>
        <v>9906.5</v>
      </c>
      <c r="H16" s="19">
        <f t="shared" si="7"/>
        <v>10113.5</v>
      </c>
      <c r="I16" s="19">
        <f t="shared" si="7"/>
        <v>10320.5</v>
      </c>
      <c r="J16" s="19">
        <f t="shared" si="7"/>
        <v>10527.5</v>
      </c>
      <c r="K16" s="19">
        <f t="shared" si="7"/>
        <v>10734.5</v>
      </c>
      <c r="L16" s="19">
        <f t="shared" si="7"/>
        <v>10941.5</v>
      </c>
      <c r="M16" s="19">
        <f t="shared" si="7"/>
        <v>11148.5</v>
      </c>
      <c r="N16" s="19">
        <f t="shared" si="7"/>
        <v>11355.5</v>
      </c>
      <c r="O16" s="19">
        <f t="shared" si="7"/>
        <v>11562.5</v>
      </c>
      <c r="P16" s="19">
        <f t="shared" si="7"/>
        <v>11769.5</v>
      </c>
      <c r="Q16" s="19">
        <f t="shared" si="7"/>
        <v>11976.5</v>
      </c>
      <c r="R16" s="19">
        <f t="shared" si="7"/>
        <v>12183.5</v>
      </c>
      <c r="S16" s="19">
        <f t="shared" si="7"/>
        <v>12390.5</v>
      </c>
      <c r="T16" s="19">
        <f t="shared" si="7"/>
        <v>12597.5</v>
      </c>
      <c r="U16" s="19">
        <f t="shared" si="7"/>
        <v>12804.5</v>
      </c>
      <c r="V16" s="19">
        <f t="shared" si="7"/>
        <v>13011.5</v>
      </c>
      <c r="W16" s="19">
        <f t="shared" si="7"/>
        <v>13218.5</v>
      </c>
      <c r="X16" s="19">
        <f t="shared" si="7"/>
        <v>13425.5</v>
      </c>
      <c r="Y16" s="19">
        <f t="shared" si="7"/>
        <v>13632.5</v>
      </c>
      <c r="Z16" s="19">
        <f t="shared" si="7"/>
        <v>13839.5</v>
      </c>
      <c r="AA16" s="19">
        <f t="shared" si="7"/>
        <v>14046.5</v>
      </c>
      <c r="AB16" s="19">
        <f t="shared" si="7"/>
        <v>14253.5</v>
      </c>
      <c r="AC16" s="19">
        <f t="shared" si="7"/>
        <v>14460.5</v>
      </c>
      <c r="AD16" s="19">
        <f t="shared" si="7"/>
        <v>14667.5</v>
      </c>
      <c r="AE16" s="19">
        <f t="shared" si="7"/>
        <v>14874.5</v>
      </c>
      <c r="AF16" s="19">
        <f t="shared" si="7"/>
        <v>15081.5</v>
      </c>
      <c r="AG16" s="19">
        <f t="shared" si="7"/>
        <v>15288.5</v>
      </c>
      <c r="AH16" s="19">
        <f t="shared" si="7"/>
        <v>15495.5</v>
      </c>
      <c r="AI16" s="19">
        <f t="shared" si="7"/>
        <v>15702.5</v>
      </c>
    </row>
    <row r="17" spans="2:35" s="17" customFormat="1" ht="7.5" customHeight="1">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row>
    <row r="18" spans="2:35" ht="17.25" customHeight="1">
      <c r="B18" s="118">
        <v>1</v>
      </c>
      <c r="C18" s="7" t="s">
        <v>3</v>
      </c>
      <c r="D18" s="8" t="s">
        <v>4</v>
      </c>
      <c r="E18" s="9">
        <v>2970</v>
      </c>
      <c r="F18" s="9">
        <f aca="true" t="shared" si="8" ref="F18:AI18">E18+90</f>
        <v>3060</v>
      </c>
      <c r="G18" s="9">
        <f t="shared" si="8"/>
        <v>3150</v>
      </c>
      <c r="H18" s="9">
        <f t="shared" si="8"/>
        <v>3240</v>
      </c>
      <c r="I18" s="9">
        <f t="shared" si="8"/>
        <v>3330</v>
      </c>
      <c r="J18" s="9">
        <f t="shared" si="8"/>
        <v>3420</v>
      </c>
      <c r="K18" s="9">
        <f t="shared" si="8"/>
        <v>3510</v>
      </c>
      <c r="L18" s="9">
        <f t="shared" si="8"/>
        <v>3600</v>
      </c>
      <c r="M18" s="9">
        <f t="shared" si="8"/>
        <v>3690</v>
      </c>
      <c r="N18" s="9">
        <f t="shared" si="8"/>
        <v>3780</v>
      </c>
      <c r="O18" s="9">
        <f t="shared" si="8"/>
        <v>3870</v>
      </c>
      <c r="P18" s="9">
        <f t="shared" si="8"/>
        <v>3960</v>
      </c>
      <c r="Q18" s="9">
        <f t="shared" si="8"/>
        <v>4050</v>
      </c>
      <c r="R18" s="9">
        <f t="shared" si="8"/>
        <v>4140</v>
      </c>
      <c r="S18" s="9">
        <f t="shared" si="8"/>
        <v>4230</v>
      </c>
      <c r="T18" s="9">
        <f t="shared" si="8"/>
        <v>4320</v>
      </c>
      <c r="U18" s="9">
        <f t="shared" si="8"/>
        <v>4410</v>
      </c>
      <c r="V18" s="9">
        <f t="shared" si="8"/>
        <v>4500</v>
      </c>
      <c r="W18" s="9">
        <f t="shared" si="8"/>
        <v>4590</v>
      </c>
      <c r="X18" s="9">
        <f t="shared" si="8"/>
        <v>4680</v>
      </c>
      <c r="Y18" s="9">
        <f t="shared" si="8"/>
        <v>4770</v>
      </c>
      <c r="Z18" s="9">
        <f t="shared" si="8"/>
        <v>4860</v>
      </c>
      <c r="AA18" s="9">
        <f t="shared" si="8"/>
        <v>4950</v>
      </c>
      <c r="AB18" s="9">
        <f t="shared" si="8"/>
        <v>5040</v>
      </c>
      <c r="AC18" s="9">
        <f t="shared" si="8"/>
        <v>5130</v>
      </c>
      <c r="AD18" s="9">
        <f t="shared" si="8"/>
        <v>5220</v>
      </c>
      <c r="AE18" s="9">
        <f t="shared" si="8"/>
        <v>5310</v>
      </c>
      <c r="AF18" s="9">
        <f t="shared" si="8"/>
        <v>5400</v>
      </c>
      <c r="AG18" s="9">
        <f t="shared" si="8"/>
        <v>5490</v>
      </c>
      <c r="AH18" s="9">
        <f t="shared" si="8"/>
        <v>5580</v>
      </c>
      <c r="AI18" s="9">
        <f t="shared" si="8"/>
        <v>5670</v>
      </c>
    </row>
    <row r="19" spans="2:35" ht="17.25" customHeight="1">
      <c r="B19" s="119"/>
      <c r="C19" s="5" t="s">
        <v>28</v>
      </c>
      <c r="D19" s="6" t="s">
        <v>26</v>
      </c>
      <c r="E19" s="6">
        <v>4800</v>
      </c>
      <c r="F19" s="6">
        <f aca="true" t="shared" si="9" ref="F19:AI19">E19+150</f>
        <v>4950</v>
      </c>
      <c r="G19" s="6">
        <f t="shared" si="9"/>
        <v>5100</v>
      </c>
      <c r="H19" s="6">
        <f t="shared" si="9"/>
        <v>5250</v>
      </c>
      <c r="I19" s="6">
        <f t="shared" si="9"/>
        <v>5400</v>
      </c>
      <c r="J19" s="6">
        <f t="shared" si="9"/>
        <v>5550</v>
      </c>
      <c r="K19" s="6">
        <f t="shared" si="9"/>
        <v>5700</v>
      </c>
      <c r="L19" s="6">
        <f t="shared" si="9"/>
        <v>5850</v>
      </c>
      <c r="M19" s="6">
        <f t="shared" si="9"/>
        <v>6000</v>
      </c>
      <c r="N19" s="6">
        <f t="shared" si="9"/>
        <v>6150</v>
      </c>
      <c r="O19" s="6">
        <f t="shared" si="9"/>
        <v>6300</v>
      </c>
      <c r="P19" s="6">
        <f t="shared" si="9"/>
        <v>6450</v>
      </c>
      <c r="Q19" s="6">
        <f t="shared" si="9"/>
        <v>6600</v>
      </c>
      <c r="R19" s="6">
        <f t="shared" si="9"/>
        <v>6750</v>
      </c>
      <c r="S19" s="6">
        <f t="shared" si="9"/>
        <v>6900</v>
      </c>
      <c r="T19" s="6">
        <f t="shared" si="9"/>
        <v>7050</v>
      </c>
      <c r="U19" s="6">
        <f t="shared" si="9"/>
        <v>7200</v>
      </c>
      <c r="V19" s="6">
        <f t="shared" si="9"/>
        <v>7350</v>
      </c>
      <c r="W19" s="6">
        <f t="shared" si="9"/>
        <v>7500</v>
      </c>
      <c r="X19" s="6">
        <f t="shared" si="9"/>
        <v>7650</v>
      </c>
      <c r="Y19" s="6">
        <f t="shared" si="9"/>
        <v>7800</v>
      </c>
      <c r="Z19" s="6">
        <f t="shared" si="9"/>
        <v>7950</v>
      </c>
      <c r="AA19" s="6">
        <f t="shared" si="9"/>
        <v>8100</v>
      </c>
      <c r="AB19" s="6">
        <f t="shared" si="9"/>
        <v>8250</v>
      </c>
      <c r="AC19" s="6">
        <f t="shared" si="9"/>
        <v>8400</v>
      </c>
      <c r="AD19" s="6">
        <f t="shared" si="9"/>
        <v>8550</v>
      </c>
      <c r="AE19" s="6">
        <f t="shared" si="9"/>
        <v>8700</v>
      </c>
      <c r="AF19" s="6">
        <f t="shared" si="9"/>
        <v>8850</v>
      </c>
      <c r="AG19" s="6">
        <f t="shared" si="9"/>
        <v>9000</v>
      </c>
      <c r="AH19" s="6">
        <f t="shared" si="9"/>
        <v>9150</v>
      </c>
      <c r="AI19" s="6">
        <f t="shared" si="9"/>
        <v>9300</v>
      </c>
    </row>
    <row r="20" spans="2:35" ht="17.25" customHeight="1">
      <c r="B20" s="119"/>
      <c r="C20" s="121" t="s">
        <v>53</v>
      </c>
      <c r="D20" s="122"/>
      <c r="E20" s="6">
        <v>891</v>
      </c>
      <c r="F20" s="6">
        <v>891</v>
      </c>
      <c r="G20" s="6">
        <v>891</v>
      </c>
      <c r="H20" s="6">
        <v>891</v>
      </c>
      <c r="I20" s="6">
        <v>891</v>
      </c>
      <c r="J20" s="6">
        <v>891</v>
      </c>
      <c r="K20" s="6">
        <v>891</v>
      </c>
      <c r="L20" s="6">
        <v>891</v>
      </c>
      <c r="M20" s="6">
        <v>891</v>
      </c>
      <c r="N20" s="6">
        <v>891</v>
      </c>
      <c r="O20" s="6">
        <v>891</v>
      </c>
      <c r="P20" s="6">
        <v>891</v>
      </c>
      <c r="Q20" s="6">
        <v>891</v>
      </c>
      <c r="R20" s="6">
        <v>891</v>
      </c>
      <c r="S20" s="6">
        <v>891</v>
      </c>
      <c r="T20" s="6">
        <v>891</v>
      </c>
      <c r="U20" s="6">
        <v>891</v>
      </c>
      <c r="V20" s="6">
        <v>891</v>
      </c>
      <c r="W20" s="6">
        <v>891</v>
      </c>
      <c r="X20" s="6">
        <v>891</v>
      </c>
      <c r="Y20" s="6">
        <v>891</v>
      </c>
      <c r="Z20" s="6">
        <v>891</v>
      </c>
      <c r="AA20" s="6">
        <v>891</v>
      </c>
      <c r="AB20" s="6">
        <v>891</v>
      </c>
      <c r="AC20" s="6">
        <v>891</v>
      </c>
      <c r="AD20" s="6">
        <v>891</v>
      </c>
      <c r="AE20" s="6">
        <v>891</v>
      </c>
      <c r="AF20" s="6">
        <v>891</v>
      </c>
      <c r="AG20" s="6">
        <v>891</v>
      </c>
      <c r="AH20" s="6">
        <v>891</v>
      </c>
      <c r="AI20" s="6">
        <v>891</v>
      </c>
    </row>
    <row r="21" spans="2:35" ht="17.25" customHeight="1">
      <c r="B21" s="119"/>
      <c r="C21" s="121" t="s">
        <v>54</v>
      </c>
      <c r="D21" s="122"/>
      <c r="E21" s="6">
        <v>1000</v>
      </c>
      <c r="F21" s="6">
        <v>1000</v>
      </c>
      <c r="G21" s="6">
        <v>1000</v>
      </c>
      <c r="H21" s="6">
        <v>1000</v>
      </c>
      <c r="I21" s="6">
        <v>1000</v>
      </c>
      <c r="J21" s="6">
        <v>1000</v>
      </c>
      <c r="K21" s="6">
        <v>1000</v>
      </c>
      <c r="L21" s="6">
        <v>1000</v>
      </c>
      <c r="M21" s="6">
        <v>1000</v>
      </c>
      <c r="N21" s="6">
        <v>1000</v>
      </c>
      <c r="O21" s="6">
        <v>1000</v>
      </c>
      <c r="P21" s="6">
        <v>1000</v>
      </c>
      <c r="Q21" s="6">
        <v>1000</v>
      </c>
      <c r="R21" s="6">
        <v>1000</v>
      </c>
      <c r="S21" s="6">
        <v>1000</v>
      </c>
      <c r="T21" s="6">
        <v>1000</v>
      </c>
      <c r="U21" s="6">
        <v>1000</v>
      </c>
      <c r="V21" s="6">
        <v>1000</v>
      </c>
      <c r="W21" s="6">
        <v>1000</v>
      </c>
      <c r="X21" s="6">
        <v>1000</v>
      </c>
      <c r="Y21" s="6">
        <v>1000</v>
      </c>
      <c r="Z21" s="6">
        <v>1000</v>
      </c>
      <c r="AA21" s="6">
        <v>1000</v>
      </c>
      <c r="AB21" s="6">
        <v>1000</v>
      </c>
      <c r="AC21" s="6">
        <v>1000</v>
      </c>
      <c r="AD21" s="6">
        <v>1000</v>
      </c>
      <c r="AE21" s="6">
        <v>1000</v>
      </c>
      <c r="AF21" s="6">
        <v>1000</v>
      </c>
      <c r="AG21" s="6">
        <v>1000</v>
      </c>
      <c r="AH21" s="6">
        <v>1000</v>
      </c>
      <c r="AI21" s="6">
        <v>1000</v>
      </c>
    </row>
    <row r="22" spans="2:35" ht="20.25" customHeight="1">
      <c r="B22" s="119"/>
      <c r="C22" s="126" t="s">
        <v>55</v>
      </c>
      <c r="D22" s="127"/>
      <c r="E22" s="6">
        <v>100</v>
      </c>
      <c r="F22" s="6">
        <v>100</v>
      </c>
      <c r="G22" s="6">
        <v>100</v>
      </c>
      <c r="H22" s="6">
        <v>100</v>
      </c>
      <c r="I22" s="6">
        <v>100</v>
      </c>
      <c r="J22" s="6">
        <v>100</v>
      </c>
      <c r="K22" s="6">
        <v>100</v>
      </c>
      <c r="L22" s="6">
        <v>100</v>
      </c>
      <c r="M22" s="6">
        <v>100</v>
      </c>
      <c r="N22" s="6">
        <v>100</v>
      </c>
      <c r="O22" s="6">
        <v>100</v>
      </c>
      <c r="P22" s="6">
        <v>100</v>
      </c>
      <c r="Q22" s="6">
        <v>100</v>
      </c>
      <c r="R22" s="6">
        <v>100</v>
      </c>
      <c r="S22" s="6">
        <v>100</v>
      </c>
      <c r="T22" s="6">
        <v>100</v>
      </c>
      <c r="U22" s="6">
        <v>100</v>
      </c>
      <c r="V22" s="6">
        <v>100</v>
      </c>
      <c r="W22" s="6">
        <v>100</v>
      </c>
      <c r="X22" s="6">
        <v>100</v>
      </c>
      <c r="Y22" s="6">
        <v>100</v>
      </c>
      <c r="Z22" s="6">
        <v>100</v>
      </c>
      <c r="AA22" s="6">
        <v>100</v>
      </c>
      <c r="AB22" s="6">
        <v>100</v>
      </c>
      <c r="AC22" s="6">
        <v>100</v>
      </c>
      <c r="AD22" s="6">
        <v>100</v>
      </c>
      <c r="AE22" s="6">
        <v>100</v>
      </c>
      <c r="AF22" s="6">
        <v>100</v>
      </c>
      <c r="AG22" s="6">
        <v>100</v>
      </c>
      <c r="AH22" s="6">
        <v>100</v>
      </c>
      <c r="AI22" s="6">
        <v>100</v>
      </c>
    </row>
    <row r="23" spans="2:35" ht="17.25" customHeight="1">
      <c r="B23" s="119"/>
      <c r="C23" s="121" t="s">
        <v>57</v>
      </c>
      <c r="D23" s="122"/>
      <c r="E23" s="6">
        <f>E18*50/100</f>
        <v>1485</v>
      </c>
      <c r="F23" s="6">
        <f aca="true" t="shared" si="10" ref="F23:AI23">F18*50/100</f>
        <v>1530</v>
      </c>
      <c r="G23" s="6">
        <f t="shared" si="10"/>
        <v>1575</v>
      </c>
      <c r="H23" s="6">
        <f t="shared" si="10"/>
        <v>1620</v>
      </c>
      <c r="I23" s="6">
        <f t="shared" si="10"/>
        <v>1665</v>
      </c>
      <c r="J23" s="6">
        <f t="shared" si="10"/>
        <v>1710</v>
      </c>
      <c r="K23" s="6">
        <f t="shared" si="10"/>
        <v>1755</v>
      </c>
      <c r="L23" s="6">
        <f t="shared" si="10"/>
        <v>1800</v>
      </c>
      <c r="M23" s="6">
        <f t="shared" si="10"/>
        <v>1845</v>
      </c>
      <c r="N23" s="6">
        <f t="shared" si="10"/>
        <v>1890</v>
      </c>
      <c r="O23" s="6">
        <f t="shared" si="10"/>
        <v>1935</v>
      </c>
      <c r="P23" s="6">
        <f t="shared" si="10"/>
        <v>1980</v>
      </c>
      <c r="Q23" s="6">
        <f t="shared" si="10"/>
        <v>2025</v>
      </c>
      <c r="R23" s="6">
        <f t="shared" si="10"/>
        <v>2070</v>
      </c>
      <c r="S23" s="6">
        <f t="shared" si="10"/>
        <v>2115</v>
      </c>
      <c r="T23" s="6">
        <f t="shared" si="10"/>
        <v>2160</v>
      </c>
      <c r="U23" s="6">
        <f t="shared" si="10"/>
        <v>2205</v>
      </c>
      <c r="V23" s="6">
        <f t="shared" si="10"/>
        <v>2250</v>
      </c>
      <c r="W23" s="6">
        <f t="shared" si="10"/>
        <v>2295</v>
      </c>
      <c r="X23" s="6">
        <f t="shared" si="10"/>
        <v>2340</v>
      </c>
      <c r="Y23" s="6">
        <f t="shared" si="10"/>
        <v>2385</v>
      </c>
      <c r="Z23" s="6">
        <f t="shared" si="10"/>
        <v>2430</v>
      </c>
      <c r="AA23" s="6">
        <f t="shared" si="10"/>
        <v>2475</v>
      </c>
      <c r="AB23" s="6">
        <f t="shared" si="10"/>
        <v>2520</v>
      </c>
      <c r="AC23" s="6">
        <f t="shared" si="10"/>
        <v>2565</v>
      </c>
      <c r="AD23" s="6">
        <f t="shared" si="10"/>
        <v>2610</v>
      </c>
      <c r="AE23" s="6">
        <f t="shared" si="10"/>
        <v>2655</v>
      </c>
      <c r="AF23" s="6">
        <f t="shared" si="10"/>
        <v>2700</v>
      </c>
      <c r="AG23" s="6">
        <f t="shared" si="10"/>
        <v>2745</v>
      </c>
      <c r="AH23" s="6">
        <f t="shared" si="10"/>
        <v>2790</v>
      </c>
      <c r="AI23" s="6">
        <f t="shared" si="10"/>
        <v>2835</v>
      </c>
    </row>
    <row r="24" spans="2:35" ht="17.25" customHeight="1">
      <c r="B24" s="119"/>
      <c r="C24" s="121" t="s">
        <v>58</v>
      </c>
      <c r="D24" s="122"/>
      <c r="E24" s="15">
        <f>E18*15/100</f>
        <v>445.5</v>
      </c>
      <c r="F24" s="15">
        <f aca="true" t="shared" si="11" ref="F24:AI24">F18*15/100</f>
        <v>459</v>
      </c>
      <c r="G24" s="15">
        <f t="shared" si="11"/>
        <v>472.5</v>
      </c>
      <c r="H24" s="15">
        <f t="shared" si="11"/>
        <v>486</v>
      </c>
      <c r="I24" s="15">
        <f t="shared" si="11"/>
        <v>499.5</v>
      </c>
      <c r="J24" s="15">
        <f t="shared" si="11"/>
        <v>513</v>
      </c>
      <c r="K24" s="15">
        <f t="shared" si="11"/>
        <v>526.5</v>
      </c>
      <c r="L24" s="15">
        <f t="shared" si="11"/>
        <v>540</v>
      </c>
      <c r="M24" s="15">
        <f t="shared" si="11"/>
        <v>553.5</v>
      </c>
      <c r="N24" s="15">
        <f t="shared" si="11"/>
        <v>567</v>
      </c>
      <c r="O24" s="15">
        <f t="shared" si="11"/>
        <v>580.5</v>
      </c>
      <c r="P24" s="15">
        <f t="shared" si="11"/>
        <v>594</v>
      </c>
      <c r="Q24" s="15">
        <f t="shared" si="11"/>
        <v>607.5</v>
      </c>
      <c r="R24" s="15">
        <f t="shared" si="11"/>
        <v>621</v>
      </c>
      <c r="S24" s="15">
        <f t="shared" si="11"/>
        <v>634.5</v>
      </c>
      <c r="T24" s="15">
        <f t="shared" si="11"/>
        <v>648</v>
      </c>
      <c r="U24" s="15">
        <f t="shared" si="11"/>
        <v>661.5</v>
      </c>
      <c r="V24" s="15">
        <f t="shared" si="11"/>
        <v>675</v>
      </c>
      <c r="W24" s="15">
        <f t="shared" si="11"/>
        <v>688.5</v>
      </c>
      <c r="X24" s="15">
        <f t="shared" si="11"/>
        <v>702</v>
      </c>
      <c r="Y24" s="15">
        <f t="shared" si="11"/>
        <v>715.5</v>
      </c>
      <c r="Z24" s="15">
        <f t="shared" si="11"/>
        <v>729</v>
      </c>
      <c r="AA24" s="15">
        <f t="shared" si="11"/>
        <v>742.5</v>
      </c>
      <c r="AB24" s="15">
        <f t="shared" si="11"/>
        <v>756</v>
      </c>
      <c r="AC24" s="15">
        <f t="shared" si="11"/>
        <v>769.5</v>
      </c>
      <c r="AD24" s="15">
        <f t="shared" si="11"/>
        <v>783</v>
      </c>
      <c r="AE24" s="15">
        <f t="shared" si="11"/>
        <v>796.5</v>
      </c>
      <c r="AF24" s="15">
        <f t="shared" si="11"/>
        <v>810</v>
      </c>
      <c r="AG24" s="15">
        <f t="shared" si="11"/>
        <v>823.5</v>
      </c>
      <c r="AH24" s="15">
        <f t="shared" si="11"/>
        <v>837</v>
      </c>
      <c r="AI24" s="15">
        <f t="shared" si="11"/>
        <v>850.5</v>
      </c>
    </row>
    <row r="25" spans="2:35" ht="17.25" customHeight="1">
      <c r="B25" s="119"/>
      <c r="C25" s="121" t="s">
        <v>59</v>
      </c>
      <c r="D25" s="122"/>
      <c r="E25" s="15">
        <v>850</v>
      </c>
      <c r="F25" s="15">
        <v>850</v>
      </c>
      <c r="G25" s="15">
        <v>850</v>
      </c>
      <c r="H25" s="15">
        <v>850</v>
      </c>
      <c r="I25" s="15">
        <v>850</v>
      </c>
      <c r="J25" s="15">
        <v>850</v>
      </c>
      <c r="K25" s="15">
        <v>850</v>
      </c>
      <c r="L25" s="15">
        <v>850</v>
      </c>
      <c r="M25" s="15">
        <v>850</v>
      </c>
      <c r="N25" s="15">
        <v>850</v>
      </c>
      <c r="O25" s="15">
        <v>850</v>
      </c>
      <c r="P25" s="15">
        <v>850</v>
      </c>
      <c r="Q25" s="15">
        <v>850</v>
      </c>
      <c r="R25" s="15">
        <v>850</v>
      </c>
      <c r="S25" s="15">
        <v>850</v>
      </c>
      <c r="T25" s="15">
        <v>850</v>
      </c>
      <c r="U25" s="15">
        <v>850</v>
      </c>
      <c r="V25" s="15">
        <v>850</v>
      </c>
      <c r="W25" s="15">
        <v>850</v>
      </c>
      <c r="X25" s="15">
        <v>850</v>
      </c>
      <c r="Y25" s="15">
        <v>850</v>
      </c>
      <c r="Z25" s="15">
        <v>850</v>
      </c>
      <c r="AA25" s="15">
        <v>850</v>
      </c>
      <c r="AB25" s="15">
        <v>850</v>
      </c>
      <c r="AC25" s="15">
        <v>850</v>
      </c>
      <c r="AD25" s="15">
        <v>850</v>
      </c>
      <c r="AE25" s="15">
        <v>850</v>
      </c>
      <c r="AF25" s="15">
        <v>850</v>
      </c>
      <c r="AG25" s="15">
        <v>850</v>
      </c>
      <c r="AH25" s="15">
        <v>850</v>
      </c>
      <c r="AI25" s="15">
        <v>850</v>
      </c>
    </row>
    <row r="26" spans="2:35" s="17" customFormat="1" ht="17.25" customHeight="1">
      <c r="B26" s="119"/>
      <c r="C26" s="128" t="s">
        <v>60</v>
      </c>
      <c r="D26" s="129"/>
      <c r="E26" s="16">
        <f>E25+E24+E23+E22+E21+E20+E19</f>
        <v>9571.5</v>
      </c>
      <c r="F26" s="16">
        <f>F25+F24+F23+F22+F21+F20+F19</f>
        <v>9780</v>
      </c>
      <c r="G26" s="16">
        <f>G25+G24+G23+G22+G21+G20+G19</f>
        <v>9988.5</v>
      </c>
      <c r="H26" s="16">
        <f aca="true" t="shared" si="12" ref="H26:AI26">H25+H24+H23+H22+H21+H20+H19</f>
        <v>10197</v>
      </c>
      <c r="I26" s="16">
        <f t="shared" si="12"/>
        <v>10405.5</v>
      </c>
      <c r="J26" s="16">
        <f t="shared" si="12"/>
        <v>10614</v>
      </c>
      <c r="K26" s="16">
        <f t="shared" si="12"/>
        <v>10822.5</v>
      </c>
      <c r="L26" s="16">
        <f t="shared" si="12"/>
        <v>11031</v>
      </c>
      <c r="M26" s="16">
        <f t="shared" si="12"/>
        <v>11239.5</v>
      </c>
      <c r="N26" s="16">
        <f t="shared" si="12"/>
        <v>11448</v>
      </c>
      <c r="O26" s="16">
        <f t="shared" si="12"/>
        <v>11656.5</v>
      </c>
      <c r="P26" s="16">
        <f t="shared" si="12"/>
        <v>11865</v>
      </c>
      <c r="Q26" s="16">
        <f t="shared" si="12"/>
        <v>12073.5</v>
      </c>
      <c r="R26" s="16">
        <f t="shared" si="12"/>
        <v>12282</v>
      </c>
      <c r="S26" s="16">
        <f t="shared" si="12"/>
        <v>12490.5</v>
      </c>
      <c r="T26" s="16">
        <f t="shared" si="12"/>
        <v>12699</v>
      </c>
      <c r="U26" s="16">
        <f t="shared" si="12"/>
        <v>12907.5</v>
      </c>
      <c r="V26" s="16">
        <f t="shared" si="12"/>
        <v>13116</v>
      </c>
      <c r="W26" s="16">
        <f t="shared" si="12"/>
        <v>13324.5</v>
      </c>
      <c r="X26" s="16">
        <f t="shared" si="12"/>
        <v>13533</v>
      </c>
      <c r="Y26" s="16">
        <f t="shared" si="12"/>
        <v>13741.5</v>
      </c>
      <c r="Z26" s="16">
        <f t="shared" si="12"/>
        <v>13950</v>
      </c>
      <c r="AA26" s="16">
        <f t="shared" si="12"/>
        <v>14158.5</v>
      </c>
      <c r="AB26" s="16">
        <f t="shared" si="12"/>
        <v>14367</v>
      </c>
      <c r="AC26" s="16">
        <f t="shared" si="12"/>
        <v>14575.5</v>
      </c>
      <c r="AD26" s="16">
        <f t="shared" si="12"/>
        <v>14784</v>
      </c>
      <c r="AE26" s="16">
        <f t="shared" si="12"/>
        <v>14992.5</v>
      </c>
      <c r="AF26" s="16">
        <f t="shared" si="12"/>
        <v>15201</v>
      </c>
      <c r="AG26" s="16">
        <f t="shared" si="12"/>
        <v>15409.5</v>
      </c>
      <c r="AH26" s="16">
        <f t="shared" si="12"/>
        <v>15618</v>
      </c>
      <c r="AI26" s="16">
        <f t="shared" si="12"/>
        <v>15826.5</v>
      </c>
    </row>
    <row r="27" spans="2:35" s="18" customFormat="1" ht="17.25" customHeight="1">
      <c r="B27" s="119"/>
      <c r="C27" s="121" t="s">
        <v>61</v>
      </c>
      <c r="D27" s="122"/>
      <c r="E27" s="9">
        <v>212</v>
      </c>
      <c r="F27" s="9">
        <v>212</v>
      </c>
      <c r="G27" s="9">
        <v>212</v>
      </c>
      <c r="H27" s="9">
        <v>212</v>
      </c>
      <c r="I27" s="9">
        <v>212</v>
      </c>
      <c r="J27" s="9">
        <v>212</v>
      </c>
      <c r="K27" s="9">
        <v>212</v>
      </c>
      <c r="L27" s="9">
        <v>212</v>
      </c>
      <c r="M27" s="9">
        <v>212</v>
      </c>
      <c r="N27" s="9">
        <v>212</v>
      </c>
      <c r="O27" s="9">
        <v>212</v>
      </c>
      <c r="P27" s="9">
        <v>212</v>
      </c>
      <c r="Q27" s="9">
        <v>212</v>
      </c>
      <c r="R27" s="9">
        <v>212</v>
      </c>
      <c r="S27" s="9">
        <v>212</v>
      </c>
      <c r="T27" s="9">
        <v>212</v>
      </c>
      <c r="U27" s="9">
        <v>212</v>
      </c>
      <c r="V27" s="9">
        <v>212</v>
      </c>
      <c r="W27" s="9">
        <v>212</v>
      </c>
      <c r="X27" s="9">
        <v>212</v>
      </c>
      <c r="Y27" s="9">
        <v>212</v>
      </c>
      <c r="Z27" s="9">
        <v>212</v>
      </c>
      <c r="AA27" s="9">
        <v>212</v>
      </c>
      <c r="AB27" s="9">
        <v>212</v>
      </c>
      <c r="AC27" s="9">
        <v>212</v>
      </c>
      <c r="AD27" s="9">
        <v>212</v>
      </c>
      <c r="AE27" s="9">
        <v>212</v>
      </c>
      <c r="AF27" s="9">
        <v>212</v>
      </c>
      <c r="AG27" s="9">
        <v>212</v>
      </c>
      <c r="AH27" s="9">
        <v>212</v>
      </c>
      <c r="AI27" s="9">
        <v>212</v>
      </c>
    </row>
    <row r="28" spans="2:35" s="18" customFormat="1" ht="17.25" customHeight="1">
      <c r="B28" s="119"/>
      <c r="C28" s="121" t="s">
        <v>62</v>
      </c>
      <c r="D28" s="122"/>
      <c r="E28" s="9">
        <v>19</v>
      </c>
      <c r="F28" s="9">
        <v>19</v>
      </c>
      <c r="G28" s="9">
        <v>19</v>
      </c>
      <c r="H28" s="9">
        <v>19</v>
      </c>
      <c r="I28" s="9">
        <v>19</v>
      </c>
      <c r="J28" s="9">
        <v>19</v>
      </c>
      <c r="K28" s="9">
        <v>19</v>
      </c>
      <c r="L28" s="9">
        <v>19</v>
      </c>
      <c r="M28" s="9">
        <v>19</v>
      </c>
      <c r="N28" s="9">
        <v>19</v>
      </c>
      <c r="O28" s="9">
        <v>19</v>
      </c>
      <c r="P28" s="9">
        <v>19</v>
      </c>
      <c r="Q28" s="9">
        <v>19</v>
      </c>
      <c r="R28" s="9">
        <v>19</v>
      </c>
      <c r="S28" s="9">
        <v>19</v>
      </c>
      <c r="T28" s="9">
        <v>19</v>
      </c>
      <c r="U28" s="9">
        <v>19</v>
      </c>
      <c r="V28" s="9">
        <v>19</v>
      </c>
      <c r="W28" s="9">
        <v>19</v>
      </c>
      <c r="X28" s="9">
        <v>19</v>
      </c>
      <c r="Y28" s="9">
        <v>19</v>
      </c>
      <c r="Z28" s="9">
        <v>19</v>
      </c>
      <c r="AA28" s="9">
        <v>19</v>
      </c>
      <c r="AB28" s="9">
        <v>19</v>
      </c>
      <c r="AC28" s="9">
        <v>19</v>
      </c>
      <c r="AD28" s="9">
        <v>19</v>
      </c>
      <c r="AE28" s="9">
        <v>19</v>
      </c>
      <c r="AF28" s="9">
        <v>19</v>
      </c>
      <c r="AG28" s="9">
        <v>19</v>
      </c>
      <c r="AH28" s="9">
        <v>19</v>
      </c>
      <c r="AI28" s="9">
        <v>19</v>
      </c>
    </row>
    <row r="29" spans="2:35" s="18" customFormat="1" ht="17.25" customHeight="1">
      <c r="B29" s="119"/>
      <c r="C29" s="121" t="s">
        <v>63</v>
      </c>
      <c r="D29" s="122"/>
      <c r="E29" s="9">
        <f>E19*1/100</f>
        <v>48</v>
      </c>
      <c r="F29" s="19">
        <f aca="true" t="shared" si="13" ref="F29:AI29">F19*1/100</f>
        <v>49.5</v>
      </c>
      <c r="G29" s="9">
        <f t="shared" si="13"/>
        <v>51</v>
      </c>
      <c r="H29" s="19">
        <f t="shared" si="13"/>
        <v>52.5</v>
      </c>
      <c r="I29" s="9">
        <f t="shared" si="13"/>
        <v>54</v>
      </c>
      <c r="J29" s="19">
        <f t="shared" si="13"/>
        <v>55.5</v>
      </c>
      <c r="K29" s="9">
        <f t="shared" si="13"/>
        <v>57</v>
      </c>
      <c r="L29" s="19">
        <f t="shared" si="13"/>
        <v>58.5</v>
      </c>
      <c r="M29" s="9">
        <f t="shared" si="13"/>
        <v>60</v>
      </c>
      <c r="N29" s="19">
        <f t="shared" si="13"/>
        <v>61.5</v>
      </c>
      <c r="O29" s="9">
        <f t="shared" si="13"/>
        <v>63</v>
      </c>
      <c r="P29" s="19">
        <f t="shared" si="13"/>
        <v>64.5</v>
      </c>
      <c r="Q29" s="9">
        <f t="shared" si="13"/>
        <v>66</v>
      </c>
      <c r="R29" s="19">
        <f t="shared" si="13"/>
        <v>67.5</v>
      </c>
      <c r="S29" s="9">
        <f t="shared" si="13"/>
        <v>69</v>
      </c>
      <c r="T29" s="19">
        <f t="shared" si="13"/>
        <v>70.5</v>
      </c>
      <c r="U29" s="9">
        <f t="shared" si="13"/>
        <v>72</v>
      </c>
      <c r="V29" s="19">
        <f t="shared" si="13"/>
        <v>73.5</v>
      </c>
      <c r="W29" s="9">
        <f t="shared" si="13"/>
        <v>75</v>
      </c>
      <c r="X29" s="19">
        <f t="shared" si="13"/>
        <v>76.5</v>
      </c>
      <c r="Y29" s="9">
        <f t="shared" si="13"/>
        <v>78</v>
      </c>
      <c r="Z29" s="19">
        <f t="shared" si="13"/>
        <v>79.5</v>
      </c>
      <c r="AA29" s="9">
        <f t="shared" si="13"/>
        <v>81</v>
      </c>
      <c r="AB29" s="19">
        <f t="shared" si="13"/>
        <v>82.5</v>
      </c>
      <c r="AC29" s="9">
        <f t="shared" si="13"/>
        <v>84</v>
      </c>
      <c r="AD29" s="19">
        <f t="shared" si="13"/>
        <v>85.5</v>
      </c>
      <c r="AE29" s="9">
        <f t="shared" si="13"/>
        <v>87</v>
      </c>
      <c r="AF29" s="19">
        <f t="shared" si="13"/>
        <v>88.5</v>
      </c>
      <c r="AG29" s="9">
        <f t="shared" si="13"/>
        <v>90</v>
      </c>
      <c r="AH29" s="19">
        <f t="shared" si="13"/>
        <v>91.5</v>
      </c>
      <c r="AI29" s="9">
        <f t="shared" si="13"/>
        <v>93</v>
      </c>
    </row>
    <row r="30" spans="2:35" s="17" customFormat="1" ht="17.25" customHeight="1">
      <c r="B30" s="119"/>
      <c r="C30" s="128" t="s">
        <v>64</v>
      </c>
      <c r="D30" s="129"/>
      <c r="E30" s="9">
        <f aca="true" t="shared" si="14" ref="E30:AI30">E29+E28+E27</f>
        <v>279</v>
      </c>
      <c r="F30" s="19">
        <f t="shared" si="14"/>
        <v>280.5</v>
      </c>
      <c r="G30" s="9">
        <f t="shared" si="14"/>
        <v>282</v>
      </c>
      <c r="H30" s="19">
        <f t="shared" si="14"/>
        <v>283.5</v>
      </c>
      <c r="I30" s="9">
        <f t="shared" si="14"/>
        <v>285</v>
      </c>
      <c r="J30" s="19">
        <f t="shared" si="14"/>
        <v>286.5</v>
      </c>
      <c r="K30" s="9">
        <f t="shared" si="14"/>
        <v>288</v>
      </c>
      <c r="L30" s="19">
        <f t="shared" si="14"/>
        <v>289.5</v>
      </c>
      <c r="M30" s="9">
        <f t="shared" si="14"/>
        <v>291</v>
      </c>
      <c r="N30" s="19">
        <f t="shared" si="14"/>
        <v>292.5</v>
      </c>
      <c r="O30" s="9">
        <f t="shared" si="14"/>
        <v>294</v>
      </c>
      <c r="P30" s="19">
        <f t="shared" si="14"/>
        <v>295.5</v>
      </c>
      <c r="Q30" s="9">
        <f t="shared" si="14"/>
        <v>297</v>
      </c>
      <c r="R30" s="19">
        <f t="shared" si="14"/>
        <v>298.5</v>
      </c>
      <c r="S30" s="9">
        <f t="shared" si="14"/>
        <v>300</v>
      </c>
      <c r="T30" s="19">
        <f t="shared" si="14"/>
        <v>301.5</v>
      </c>
      <c r="U30" s="9">
        <f t="shared" si="14"/>
        <v>303</v>
      </c>
      <c r="V30" s="19">
        <f t="shared" si="14"/>
        <v>304.5</v>
      </c>
      <c r="W30" s="9">
        <f t="shared" si="14"/>
        <v>306</v>
      </c>
      <c r="X30" s="19">
        <f t="shared" si="14"/>
        <v>307.5</v>
      </c>
      <c r="Y30" s="9">
        <f t="shared" si="14"/>
        <v>309</v>
      </c>
      <c r="Z30" s="19">
        <f t="shared" si="14"/>
        <v>310.5</v>
      </c>
      <c r="AA30" s="9">
        <f t="shared" si="14"/>
        <v>312</v>
      </c>
      <c r="AB30" s="19">
        <f t="shared" si="14"/>
        <v>313.5</v>
      </c>
      <c r="AC30" s="9">
        <f t="shared" si="14"/>
        <v>315</v>
      </c>
      <c r="AD30" s="19">
        <f t="shared" si="14"/>
        <v>316.5</v>
      </c>
      <c r="AE30" s="9">
        <f t="shared" si="14"/>
        <v>318</v>
      </c>
      <c r="AF30" s="19">
        <f t="shared" si="14"/>
        <v>319.5</v>
      </c>
      <c r="AG30" s="9">
        <f t="shared" si="14"/>
        <v>321</v>
      </c>
      <c r="AH30" s="19">
        <f t="shared" si="14"/>
        <v>322.5</v>
      </c>
      <c r="AI30" s="9">
        <f t="shared" si="14"/>
        <v>324</v>
      </c>
    </row>
    <row r="31" spans="2:35" s="17" customFormat="1" ht="17.25" customHeight="1">
      <c r="B31" s="120"/>
      <c r="C31" s="128" t="s">
        <v>65</v>
      </c>
      <c r="D31" s="129"/>
      <c r="E31" s="19">
        <f>E26-E30</f>
        <v>9292.5</v>
      </c>
      <c r="F31" s="19">
        <f aca="true" t="shared" si="15" ref="F31:AI31">F26-F30</f>
        <v>9499.5</v>
      </c>
      <c r="G31" s="19">
        <f t="shared" si="15"/>
        <v>9706.5</v>
      </c>
      <c r="H31" s="19">
        <f t="shared" si="15"/>
        <v>9913.5</v>
      </c>
      <c r="I31" s="19">
        <f t="shared" si="15"/>
        <v>10120.5</v>
      </c>
      <c r="J31" s="19">
        <f t="shared" si="15"/>
        <v>10327.5</v>
      </c>
      <c r="K31" s="19">
        <f t="shared" si="15"/>
        <v>10534.5</v>
      </c>
      <c r="L31" s="19">
        <f t="shared" si="15"/>
        <v>10741.5</v>
      </c>
      <c r="M31" s="19">
        <f t="shared" si="15"/>
        <v>10948.5</v>
      </c>
      <c r="N31" s="19">
        <f t="shared" si="15"/>
        <v>11155.5</v>
      </c>
      <c r="O31" s="19">
        <f t="shared" si="15"/>
        <v>11362.5</v>
      </c>
      <c r="P31" s="19">
        <f t="shared" si="15"/>
        <v>11569.5</v>
      </c>
      <c r="Q31" s="19">
        <f t="shared" si="15"/>
        <v>11776.5</v>
      </c>
      <c r="R31" s="19">
        <f t="shared" si="15"/>
        <v>11983.5</v>
      </c>
      <c r="S31" s="19">
        <f t="shared" si="15"/>
        <v>12190.5</v>
      </c>
      <c r="T31" s="19">
        <f t="shared" si="15"/>
        <v>12397.5</v>
      </c>
      <c r="U31" s="19">
        <f t="shared" si="15"/>
        <v>12604.5</v>
      </c>
      <c r="V31" s="19">
        <f t="shared" si="15"/>
        <v>12811.5</v>
      </c>
      <c r="W31" s="19">
        <f t="shared" si="15"/>
        <v>13018.5</v>
      </c>
      <c r="X31" s="19">
        <f t="shared" si="15"/>
        <v>13225.5</v>
      </c>
      <c r="Y31" s="19">
        <f t="shared" si="15"/>
        <v>13432.5</v>
      </c>
      <c r="Z31" s="19">
        <f t="shared" si="15"/>
        <v>13639.5</v>
      </c>
      <c r="AA31" s="19">
        <f t="shared" si="15"/>
        <v>13846.5</v>
      </c>
      <c r="AB31" s="19">
        <f t="shared" si="15"/>
        <v>14053.5</v>
      </c>
      <c r="AC31" s="19">
        <f t="shared" si="15"/>
        <v>14260.5</v>
      </c>
      <c r="AD31" s="19">
        <f t="shared" si="15"/>
        <v>14467.5</v>
      </c>
      <c r="AE31" s="19">
        <f t="shared" si="15"/>
        <v>14674.5</v>
      </c>
      <c r="AF31" s="19">
        <f t="shared" si="15"/>
        <v>14881.5</v>
      </c>
      <c r="AG31" s="19">
        <f t="shared" si="15"/>
        <v>15088.5</v>
      </c>
      <c r="AH31" s="19">
        <f t="shared" si="15"/>
        <v>15295.5</v>
      </c>
      <c r="AI31" s="19">
        <f t="shared" si="15"/>
        <v>15502.5</v>
      </c>
    </row>
    <row r="32" spans="2:35" s="17" customFormat="1" ht="9" customHeight="1">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5"/>
    </row>
    <row r="33" spans="2:35" ht="17.25" customHeight="1">
      <c r="B33" s="118">
        <v>2</v>
      </c>
      <c r="C33" s="7" t="s">
        <v>5</v>
      </c>
      <c r="D33" s="8" t="s">
        <v>4</v>
      </c>
      <c r="E33" s="9">
        <v>3035</v>
      </c>
      <c r="F33" s="9">
        <f aca="true" t="shared" si="16" ref="F33:AI33">E33+100</f>
        <v>3135</v>
      </c>
      <c r="G33" s="9">
        <f t="shared" si="16"/>
        <v>3235</v>
      </c>
      <c r="H33" s="9">
        <f t="shared" si="16"/>
        <v>3335</v>
      </c>
      <c r="I33" s="9">
        <f t="shared" si="16"/>
        <v>3435</v>
      </c>
      <c r="J33" s="9">
        <f t="shared" si="16"/>
        <v>3535</v>
      </c>
      <c r="K33" s="9">
        <f t="shared" si="16"/>
        <v>3635</v>
      </c>
      <c r="L33" s="9">
        <f t="shared" si="16"/>
        <v>3735</v>
      </c>
      <c r="M33" s="9">
        <f t="shared" si="16"/>
        <v>3835</v>
      </c>
      <c r="N33" s="9">
        <f t="shared" si="16"/>
        <v>3935</v>
      </c>
      <c r="O33" s="9">
        <f t="shared" si="16"/>
        <v>4035</v>
      </c>
      <c r="P33" s="9">
        <f t="shared" si="16"/>
        <v>4135</v>
      </c>
      <c r="Q33" s="9">
        <f t="shared" si="16"/>
        <v>4235</v>
      </c>
      <c r="R33" s="9">
        <f t="shared" si="16"/>
        <v>4335</v>
      </c>
      <c r="S33" s="9">
        <f t="shared" si="16"/>
        <v>4435</v>
      </c>
      <c r="T33" s="9">
        <f t="shared" si="16"/>
        <v>4535</v>
      </c>
      <c r="U33" s="9">
        <f t="shared" si="16"/>
        <v>4635</v>
      </c>
      <c r="V33" s="9">
        <f t="shared" si="16"/>
        <v>4735</v>
      </c>
      <c r="W33" s="9">
        <f t="shared" si="16"/>
        <v>4835</v>
      </c>
      <c r="X33" s="9">
        <f t="shared" si="16"/>
        <v>4935</v>
      </c>
      <c r="Y33" s="9">
        <f t="shared" si="16"/>
        <v>5035</v>
      </c>
      <c r="Z33" s="9">
        <f t="shared" si="16"/>
        <v>5135</v>
      </c>
      <c r="AA33" s="9">
        <f t="shared" si="16"/>
        <v>5235</v>
      </c>
      <c r="AB33" s="9">
        <f t="shared" si="16"/>
        <v>5335</v>
      </c>
      <c r="AC33" s="9">
        <f t="shared" si="16"/>
        <v>5435</v>
      </c>
      <c r="AD33" s="9">
        <f t="shared" si="16"/>
        <v>5535</v>
      </c>
      <c r="AE33" s="9">
        <f t="shared" si="16"/>
        <v>5635</v>
      </c>
      <c r="AF33" s="9">
        <f t="shared" si="16"/>
        <v>5735</v>
      </c>
      <c r="AG33" s="9">
        <f t="shared" si="16"/>
        <v>5835</v>
      </c>
      <c r="AH33" s="9">
        <f t="shared" si="16"/>
        <v>5935</v>
      </c>
      <c r="AI33" s="9">
        <f t="shared" si="16"/>
        <v>6035</v>
      </c>
    </row>
    <row r="34" spans="2:35" ht="17.25" customHeight="1">
      <c r="B34" s="119"/>
      <c r="C34" s="5" t="s">
        <v>29</v>
      </c>
      <c r="D34" s="6" t="s">
        <v>26</v>
      </c>
      <c r="E34" s="6">
        <v>4900</v>
      </c>
      <c r="F34" s="6">
        <f aca="true" t="shared" si="17" ref="F34:AI34">E34+170</f>
        <v>5070</v>
      </c>
      <c r="G34" s="6">
        <f t="shared" si="17"/>
        <v>5240</v>
      </c>
      <c r="H34" s="6">
        <f t="shared" si="17"/>
        <v>5410</v>
      </c>
      <c r="I34" s="6">
        <f t="shared" si="17"/>
        <v>5580</v>
      </c>
      <c r="J34" s="6">
        <f t="shared" si="17"/>
        <v>5750</v>
      </c>
      <c r="K34" s="6">
        <f t="shared" si="17"/>
        <v>5920</v>
      </c>
      <c r="L34" s="6">
        <f t="shared" si="17"/>
        <v>6090</v>
      </c>
      <c r="M34" s="6">
        <f t="shared" si="17"/>
        <v>6260</v>
      </c>
      <c r="N34" s="6">
        <f t="shared" si="17"/>
        <v>6430</v>
      </c>
      <c r="O34" s="6">
        <f t="shared" si="17"/>
        <v>6600</v>
      </c>
      <c r="P34" s="6">
        <f t="shared" si="17"/>
        <v>6770</v>
      </c>
      <c r="Q34" s="6">
        <f t="shared" si="17"/>
        <v>6940</v>
      </c>
      <c r="R34" s="6">
        <f t="shared" si="17"/>
        <v>7110</v>
      </c>
      <c r="S34" s="6">
        <f t="shared" si="17"/>
        <v>7280</v>
      </c>
      <c r="T34" s="6">
        <f t="shared" si="17"/>
        <v>7450</v>
      </c>
      <c r="U34" s="6">
        <f t="shared" si="17"/>
        <v>7620</v>
      </c>
      <c r="V34" s="6">
        <f t="shared" si="17"/>
        <v>7790</v>
      </c>
      <c r="W34" s="6">
        <f t="shared" si="17"/>
        <v>7960</v>
      </c>
      <c r="X34" s="6">
        <f t="shared" si="17"/>
        <v>8130</v>
      </c>
      <c r="Y34" s="6">
        <f t="shared" si="17"/>
        <v>8300</v>
      </c>
      <c r="Z34" s="6">
        <f t="shared" si="17"/>
        <v>8470</v>
      </c>
      <c r="AA34" s="6">
        <f t="shared" si="17"/>
        <v>8640</v>
      </c>
      <c r="AB34" s="6">
        <f t="shared" si="17"/>
        <v>8810</v>
      </c>
      <c r="AC34" s="6">
        <f t="shared" si="17"/>
        <v>8980</v>
      </c>
      <c r="AD34" s="6">
        <f t="shared" si="17"/>
        <v>9150</v>
      </c>
      <c r="AE34" s="6">
        <f t="shared" si="17"/>
        <v>9320</v>
      </c>
      <c r="AF34" s="6">
        <f t="shared" si="17"/>
        <v>9490</v>
      </c>
      <c r="AG34" s="6">
        <f t="shared" si="17"/>
        <v>9660</v>
      </c>
      <c r="AH34" s="6">
        <f t="shared" si="17"/>
        <v>9830</v>
      </c>
      <c r="AI34" s="6">
        <f t="shared" si="17"/>
        <v>10000</v>
      </c>
    </row>
    <row r="35" spans="2:35" ht="17.25" customHeight="1">
      <c r="B35" s="119"/>
      <c r="C35" s="121" t="s">
        <v>53</v>
      </c>
      <c r="D35" s="122"/>
      <c r="E35" s="6">
        <v>910</v>
      </c>
      <c r="F35" s="6">
        <v>910</v>
      </c>
      <c r="G35" s="6">
        <v>910</v>
      </c>
      <c r="H35" s="6">
        <v>910</v>
      </c>
      <c r="I35" s="6">
        <v>910</v>
      </c>
      <c r="J35" s="6">
        <v>910</v>
      </c>
      <c r="K35" s="6">
        <v>910</v>
      </c>
      <c r="L35" s="6">
        <v>910</v>
      </c>
      <c r="M35" s="6">
        <v>910</v>
      </c>
      <c r="N35" s="6">
        <v>910</v>
      </c>
      <c r="O35" s="6">
        <v>910</v>
      </c>
      <c r="P35" s="6">
        <v>910</v>
      </c>
      <c r="Q35" s="6">
        <v>910</v>
      </c>
      <c r="R35" s="6">
        <v>910</v>
      </c>
      <c r="S35" s="6">
        <v>910</v>
      </c>
      <c r="T35" s="6">
        <v>910</v>
      </c>
      <c r="U35" s="6">
        <v>910</v>
      </c>
      <c r="V35" s="6">
        <v>910</v>
      </c>
      <c r="W35" s="6">
        <v>910</v>
      </c>
      <c r="X35" s="6">
        <v>910</v>
      </c>
      <c r="Y35" s="6">
        <v>910</v>
      </c>
      <c r="Z35" s="6">
        <v>910</v>
      </c>
      <c r="AA35" s="6">
        <v>910</v>
      </c>
      <c r="AB35" s="6">
        <v>910</v>
      </c>
      <c r="AC35" s="6">
        <v>910</v>
      </c>
      <c r="AD35" s="6">
        <v>910</v>
      </c>
      <c r="AE35" s="6">
        <v>910</v>
      </c>
      <c r="AF35" s="6">
        <v>910</v>
      </c>
      <c r="AG35" s="6">
        <v>910</v>
      </c>
      <c r="AH35" s="6">
        <v>910</v>
      </c>
      <c r="AI35" s="6">
        <v>910</v>
      </c>
    </row>
    <row r="36" spans="2:35" ht="17.25" customHeight="1">
      <c r="B36" s="119"/>
      <c r="C36" s="121" t="s">
        <v>54</v>
      </c>
      <c r="D36" s="122"/>
      <c r="E36" s="6">
        <v>1000</v>
      </c>
      <c r="F36" s="6">
        <v>1000</v>
      </c>
      <c r="G36" s="6">
        <v>1000</v>
      </c>
      <c r="H36" s="6">
        <v>1000</v>
      </c>
      <c r="I36" s="6">
        <v>1000</v>
      </c>
      <c r="J36" s="6">
        <v>1000</v>
      </c>
      <c r="K36" s="6">
        <v>1000</v>
      </c>
      <c r="L36" s="6">
        <v>1000</v>
      </c>
      <c r="M36" s="6">
        <v>1000</v>
      </c>
      <c r="N36" s="6">
        <v>1000</v>
      </c>
      <c r="O36" s="6">
        <v>1000</v>
      </c>
      <c r="P36" s="6">
        <v>1000</v>
      </c>
      <c r="Q36" s="6">
        <v>1000</v>
      </c>
      <c r="R36" s="6">
        <v>1000</v>
      </c>
      <c r="S36" s="6">
        <v>1000</v>
      </c>
      <c r="T36" s="6">
        <v>1000</v>
      </c>
      <c r="U36" s="6">
        <v>1000</v>
      </c>
      <c r="V36" s="6">
        <v>1000</v>
      </c>
      <c r="W36" s="6">
        <v>1000</v>
      </c>
      <c r="X36" s="6">
        <v>1000</v>
      </c>
      <c r="Y36" s="6">
        <v>1000</v>
      </c>
      <c r="Z36" s="6">
        <v>1000</v>
      </c>
      <c r="AA36" s="6">
        <v>1000</v>
      </c>
      <c r="AB36" s="6">
        <v>1000</v>
      </c>
      <c r="AC36" s="6">
        <v>1000</v>
      </c>
      <c r="AD36" s="6">
        <v>1000</v>
      </c>
      <c r="AE36" s="6">
        <v>1000</v>
      </c>
      <c r="AF36" s="6">
        <v>1000</v>
      </c>
      <c r="AG36" s="6">
        <v>1000</v>
      </c>
      <c r="AH36" s="6">
        <v>1000</v>
      </c>
      <c r="AI36" s="6">
        <v>1000</v>
      </c>
    </row>
    <row r="37" spans="2:35" ht="20.25" customHeight="1">
      <c r="B37" s="119"/>
      <c r="C37" s="126" t="s">
        <v>56</v>
      </c>
      <c r="D37" s="127"/>
      <c r="E37" s="6">
        <v>300</v>
      </c>
      <c r="F37" s="6">
        <v>300</v>
      </c>
      <c r="G37" s="6">
        <v>300</v>
      </c>
      <c r="H37" s="6">
        <v>300</v>
      </c>
      <c r="I37" s="6">
        <v>300</v>
      </c>
      <c r="J37" s="6">
        <v>300</v>
      </c>
      <c r="K37" s="6">
        <v>300</v>
      </c>
      <c r="L37" s="6">
        <v>300</v>
      </c>
      <c r="M37" s="6">
        <v>300</v>
      </c>
      <c r="N37" s="6">
        <v>300</v>
      </c>
      <c r="O37" s="6">
        <v>300</v>
      </c>
      <c r="P37" s="6">
        <v>300</v>
      </c>
      <c r="Q37" s="6">
        <v>300</v>
      </c>
      <c r="R37" s="6">
        <v>300</v>
      </c>
      <c r="S37" s="6">
        <v>300</v>
      </c>
      <c r="T37" s="6">
        <v>300</v>
      </c>
      <c r="U37" s="6">
        <v>300</v>
      </c>
      <c r="V37" s="6">
        <v>300</v>
      </c>
      <c r="W37" s="6">
        <v>300</v>
      </c>
      <c r="X37" s="6">
        <v>300</v>
      </c>
      <c r="Y37" s="6">
        <v>300</v>
      </c>
      <c r="Z37" s="6">
        <v>300</v>
      </c>
      <c r="AA37" s="6">
        <v>300</v>
      </c>
      <c r="AB37" s="6">
        <v>300</v>
      </c>
      <c r="AC37" s="6">
        <v>300</v>
      </c>
      <c r="AD37" s="6">
        <v>300</v>
      </c>
      <c r="AE37" s="6">
        <v>300</v>
      </c>
      <c r="AF37" s="6">
        <v>300</v>
      </c>
      <c r="AG37" s="6">
        <v>300</v>
      </c>
      <c r="AH37" s="6">
        <v>300</v>
      </c>
      <c r="AI37" s="6">
        <v>300</v>
      </c>
    </row>
    <row r="38" spans="2:35" ht="17.25" customHeight="1">
      <c r="B38" s="119"/>
      <c r="C38" s="121" t="s">
        <v>57</v>
      </c>
      <c r="D38" s="122"/>
      <c r="E38" s="6">
        <f>E33*50/100</f>
        <v>1517.5</v>
      </c>
      <c r="F38" s="6">
        <f aca="true" t="shared" si="18" ref="F38:AI38">F33*50/100</f>
        <v>1567.5</v>
      </c>
      <c r="G38" s="6">
        <f t="shared" si="18"/>
        <v>1617.5</v>
      </c>
      <c r="H38" s="6">
        <f t="shared" si="18"/>
        <v>1667.5</v>
      </c>
      <c r="I38" s="6">
        <f t="shared" si="18"/>
        <v>1717.5</v>
      </c>
      <c r="J38" s="6">
        <f t="shared" si="18"/>
        <v>1767.5</v>
      </c>
      <c r="K38" s="6">
        <f t="shared" si="18"/>
        <v>1817.5</v>
      </c>
      <c r="L38" s="6">
        <f t="shared" si="18"/>
        <v>1867.5</v>
      </c>
      <c r="M38" s="6">
        <f t="shared" si="18"/>
        <v>1917.5</v>
      </c>
      <c r="N38" s="6">
        <f t="shared" si="18"/>
        <v>1967.5</v>
      </c>
      <c r="O38" s="6">
        <f t="shared" si="18"/>
        <v>2017.5</v>
      </c>
      <c r="P38" s="6">
        <f t="shared" si="18"/>
        <v>2067.5</v>
      </c>
      <c r="Q38" s="6">
        <f t="shared" si="18"/>
        <v>2117.5</v>
      </c>
      <c r="R38" s="6">
        <f t="shared" si="18"/>
        <v>2167.5</v>
      </c>
      <c r="S38" s="6">
        <f t="shared" si="18"/>
        <v>2217.5</v>
      </c>
      <c r="T38" s="6">
        <f t="shared" si="18"/>
        <v>2267.5</v>
      </c>
      <c r="U38" s="6">
        <f t="shared" si="18"/>
        <v>2317.5</v>
      </c>
      <c r="V38" s="6">
        <f t="shared" si="18"/>
        <v>2367.5</v>
      </c>
      <c r="W38" s="6">
        <f t="shared" si="18"/>
        <v>2417.5</v>
      </c>
      <c r="X38" s="6">
        <f t="shared" si="18"/>
        <v>2467.5</v>
      </c>
      <c r="Y38" s="6">
        <f t="shared" si="18"/>
        <v>2517.5</v>
      </c>
      <c r="Z38" s="6">
        <f t="shared" si="18"/>
        <v>2567.5</v>
      </c>
      <c r="AA38" s="6">
        <f t="shared" si="18"/>
        <v>2617.5</v>
      </c>
      <c r="AB38" s="6">
        <f t="shared" si="18"/>
        <v>2667.5</v>
      </c>
      <c r="AC38" s="6">
        <f t="shared" si="18"/>
        <v>2717.5</v>
      </c>
      <c r="AD38" s="6">
        <f t="shared" si="18"/>
        <v>2767.5</v>
      </c>
      <c r="AE38" s="6">
        <f t="shared" si="18"/>
        <v>2817.5</v>
      </c>
      <c r="AF38" s="6">
        <f t="shared" si="18"/>
        <v>2867.5</v>
      </c>
      <c r="AG38" s="6">
        <f t="shared" si="18"/>
        <v>2917.5</v>
      </c>
      <c r="AH38" s="6">
        <f t="shared" si="18"/>
        <v>2967.5</v>
      </c>
      <c r="AI38" s="6">
        <f t="shared" si="18"/>
        <v>3017.5</v>
      </c>
    </row>
    <row r="39" spans="2:35" ht="17.25" customHeight="1">
      <c r="B39" s="119"/>
      <c r="C39" s="121" t="s">
        <v>58</v>
      </c>
      <c r="D39" s="122"/>
      <c r="E39" s="15">
        <f>E33*15/100</f>
        <v>455.25</v>
      </c>
      <c r="F39" s="15">
        <f aca="true" t="shared" si="19" ref="F39:AI39">F33*15/100</f>
        <v>470.25</v>
      </c>
      <c r="G39" s="15">
        <f t="shared" si="19"/>
        <v>485.25</v>
      </c>
      <c r="H39" s="15">
        <f t="shared" si="19"/>
        <v>500.25</v>
      </c>
      <c r="I39" s="15">
        <f t="shared" si="19"/>
        <v>515.25</v>
      </c>
      <c r="J39" s="15">
        <f t="shared" si="19"/>
        <v>530.25</v>
      </c>
      <c r="K39" s="15">
        <f t="shared" si="19"/>
        <v>545.25</v>
      </c>
      <c r="L39" s="15">
        <f t="shared" si="19"/>
        <v>560.25</v>
      </c>
      <c r="M39" s="15">
        <f t="shared" si="19"/>
        <v>575.25</v>
      </c>
      <c r="N39" s="15">
        <f t="shared" si="19"/>
        <v>590.25</v>
      </c>
      <c r="O39" s="15">
        <f t="shared" si="19"/>
        <v>605.25</v>
      </c>
      <c r="P39" s="15">
        <f t="shared" si="19"/>
        <v>620.25</v>
      </c>
      <c r="Q39" s="15">
        <f t="shared" si="19"/>
        <v>635.25</v>
      </c>
      <c r="R39" s="15">
        <f t="shared" si="19"/>
        <v>650.25</v>
      </c>
      <c r="S39" s="15">
        <f t="shared" si="19"/>
        <v>665.25</v>
      </c>
      <c r="T39" s="15">
        <f t="shared" si="19"/>
        <v>680.25</v>
      </c>
      <c r="U39" s="15">
        <f t="shared" si="19"/>
        <v>695.25</v>
      </c>
      <c r="V39" s="15">
        <f t="shared" si="19"/>
        <v>710.25</v>
      </c>
      <c r="W39" s="15">
        <f t="shared" si="19"/>
        <v>725.25</v>
      </c>
      <c r="X39" s="15">
        <f t="shared" si="19"/>
        <v>740.25</v>
      </c>
      <c r="Y39" s="15">
        <f t="shared" si="19"/>
        <v>755.25</v>
      </c>
      <c r="Z39" s="15">
        <f t="shared" si="19"/>
        <v>770.25</v>
      </c>
      <c r="AA39" s="15">
        <f t="shared" si="19"/>
        <v>785.25</v>
      </c>
      <c r="AB39" s="15">
        <f t="shared" si="19"/>
        <v>800.25</v>
      </c>
      <c r="AC39" s="15">
        <f t="shared" si="19"/>
        <v>815.25</v>
      </c>
      <c r="AD39" s="15">
        <f t="shared" si="19"/>
        <v>830.25</v>
      </c>
      <c r="AE39" s="15">
        <f t="shared" si="19"/>
        <v>845.25</v>
      </c>
      <c r="AF39" s="15">
        <f t="shared" si="19"/>
        <v>860.25</v>
      </c>
      <c r="AG39" s="15">
        <f t="shared" si="19"/>
        <v>875.25</v>
      </c>
      <c r="AH39" s="15">
        <f t="shared" si="19"/>
        <v>890.25</v>
      </c>
      <c r="AI39" s="15">
        <f t="shared" si="19"/>
        <v>905.25</v>
      </c>
    </row>
    <row r="40" spans="2:35" ht="17.25" customHeight="1">
      <c r="B40" s="119"/>
      <c r="C40" s="121" t="s">
        <v>59</v>
      </c>
      <c r="D40" s="122"/>
      <c r="E40" s="15">
        <v>850</v>
      </c>
      <c r="F40" s="15">
        <v>850</v>
      </c>
      <c r="G40" s="15">
        <v>850</v>
      </c>
      <c r="H40" s="15">
        <v>850</v>
      </c>
      <c r="I40" s="15">
        <v>850</v>
      </c>
      <c r="J40" s="15">
        <v>850</v>
      </c>
      <c r="K40" s="15">
        <v>850</v>
      </c>
      <c r="L40" s="15">
        <v>850</v>
      </c>
      <c r="M40" s="15">
        <v>850</v>
      </c>
      <c r="N40" s="15">
        <v>850</v>
      </c>
      <c r="O40" s="15">
        <v>850</v>
      </c>
      <c r="P40" s="15">
        <v>850</v>
      </c>
      <c r="Q40" s="15">
        <v>850</v>
      </c>
      <c r="R40" s="15">
        <v>850</v>
      </c>
      <c r="S40" s="15">
        <v>850</v>
      </c>
      <c r="T40" s="15">
        <v>850</v>
      </c>
      <c r="U40" s="15">
        <v>850</v>
      </c>
      <c r="V40" s="15">
        <v>850</v>
      </c>
      <c r="W40" s="15">
        <v>850</v>
      </c>
      <c r="X40" s="15">
        <v>850</v>
      </c>
      <c r="Y40" s="15">
        <v>850</v>
      </c>
      <c r="Z40" s="15">
        <v>850</v>
      </c>
      <c r="AA40" s="15">
        <v>850</v>
      </c>
      <c r="AB40" s="15">
        <v>850</v>
      </c>
      <c r="AC40" s="15">
        <v>850</v>
      </c>
      <c r="AD40" s="15">
        <v>850</v>
      </c>
      <c r="AE40" s="15">
        <v>850</v>
      </c>
      <c r="AF40" s="15">
        <v>850</v>
      </c>
      <c r="AG40" s="15">
        <v>850</v>
      </c>
      <c r="AH40" s="15">
        <v>850</v>
      </c>
      <c r="AI40" s="15">
        <v>850</v>
      </c>
    </row>
    <row r="41" spans="2:35" s="17" customFormat="1" ht="17.25" customHeight="1">
      <c r="B41" s="119"/>
      <c r="C41" s="128" t="s">
        <v>60</v>
      </c>
      <c r="D41" s="129"/>
      <c r="E41" s="16">
        <f aca="true" t="shared" si="20" ref="E41:AI41">E40+E39+E38+E37+E36+E35+E34</f>
        <v>9932.75</v>
      </c>
      <c r="F41" s="16">
        <f t="shared" si="20"/>
        <v>10167.75</v>
      </c>
      <c r="G41" s="16">
        <f t="shared" si="20"/>
        <v>10402.75</v>
      </c>
      <c r="H41" s="16">
        <f t="shared" si="20"/>
        <v>10637.75</v>
      </c>
      <c r="I41" s="16">
        <f t="shared" si="20"/>
        <v>10872.75</v>
      </c>
      <c r="J41" s="16">
        <f t="shared" si="20"/>
        <v>11107.75</v>
      </c>
      <c r="K41" s="16">
        <f t="shared" si="20"/>
        <v>11342.75</v>
      </c>
      <c r="L41" s="16">
        <f t="shared" si="20"/>
        <v>11577.75</v>
      </c>
      <c r="M41" s="16">
        <f t="shared" si="20"/>
        <v>11812.75</v>
      </c>
      <c r="N41" s="16">
        <f t="shared" si="20"/>
        <v>12047.75</v>
      </c>
      <c r="O41" s="16">
        <f t="shared" si="20"/>
        <v>12282.75</v>
      </c>
      <c r="P41" s="16">
        <f t="shared" si="20"/>
        <v>12517.75</v>
      </c>
      <c r="Q41" s="16">
        <f t="shared" si="20"/>
        <v>12752.75</v>
      </c>
      <c r="R41" s="16">
        <f t="shared" si="20"/>
        <v>12987.75</v>
      </c>
      <c r="S41" s="16">
        <f t="shared" si="20"/>
        <v>13222.75</v>
      </c>
      <c r="T41" s="16">
        <f t="shared" si="20"/>
        <v>13457.75</v>
      </c>
      <c r="U41" s="16">
        <f t="shared" si="20"/>
        <v>13692.75</v>
      </c>
      <c r="V41" s="16">
        <f t="shared" si="20"/>
        <v>13927.75</v>
      </c>
      <c r="W41" s="16">
        <f t="shared" si="20"/>
        <v>14162.75</v>
      </c>
      <c r="X41" s="16">
        <f t="shared" si="20"/>
        <v>14397.75</v>
      </c>
      <c r="Y41" s="16">
        <f t="shared" si="20"/>
        <v>14632.75</v>
      </c>
      <c r="Z41" s="16">
        <f t="shared" si="20"/>
        <v>14867.75</v>
      </c>
      <c r="AA41" s="16">
        <f t="shared" si="20"/>
        <v>15102.75</v>
      </c>
      <c r="AB41" s="16">
        <f t="shared" si="20"/>
        <v>15337.75</v>
      </c>
      <c r="AC41" s="16">
        <f t="shared" si="20"/>
        <v>15572.75</v>
      </c>
      <c r="AD41" s="16">
        <f t="shared" si="20"/>
        <v>15807.75</v>
      </c>
      <c r="AE41" s="16">
        <f t="shared" si="20"/>
        <v>16042.75</v>
      </c>
      <c r="AF41" s="16">
        <f t="shared" si="20"/>
        <v>16277.75</v>
      </c>
      <c r="AG41" s="16">
        <f t="shared" si="20"/>
        <v>16512.75</v>
      </c>
      <c r="AH41" s="16">
        <f t="shared" si="20"/>
        <v>16747.75</v>
      </c>
      <c r="AI41" s="16">
        <f t="shared" si="20"/>
        <v>16982.75</v>
      </c>
    </row>
    <row r="42" spans="2:35" s="18" customFormat="1" ht="17.25" customHeight="1">
      <c r="B42" s="119"/>
      <c r="C42" s="121" t="s">
        <v>61</v>
      </c>
      <c r="D42" s="122"/>
      <c r="E42" s="9">
        <v>373</v>
      </c>
      <c r="F42" s="9">
        <v>373</v>
      </c>
      <c r="G42" s="9">
        <v>373</v>
      </c>
      <c r="H42" s="9">
        <v>373</v>
      </c>
      <c r="I42" s="9">
        <v>373</v>
      </c>
      <c r="J42" s="9">
        <v>373</v>
      </c>
      <c r="K42" s="9">
        <v>373</v>
      </c>
      <c r="L42" s="9">
        <v>373</v>
      </c>
      <c r="M42" s="9">
        <v>373</v>
      </c>
      <c r="N42" s="9">
        <v>373</v>
      </c>
      <c r="O42" s="9">
        <v>373</v>
      </c>
      <c r="P42" s="9">
        <v>373</v>
      </c>
      <c r="Q42" s="9">
        <v>373</v>
      </c>
      <c r="R42" s="9">
        <v>373</v>
      </c>
      <c r="S42" s="9">
        <v>373</v>
      </c>
      <c r="T42" s="9">
        <v>373</v>
      </c>
      <c r="U42" s="9">
        <v>373</v>
      </c>
      <c r="V42" s="9">
        <v>373</v>
      </c>
      <c r="W42" s="9">
        <v>373</v>
      </c>
      <c r="X42" s="9">
        <v>373</v>
      </c>
      <c r="Y42" s="9">
        <v>373</v>
      </c>
      <c r="Z42" s="9">
        <v>373</v>
      </c>
      <c r="AA42" s="9">
        <v>373</v>
      </c>
      <c r="AB42" s="9">
        <v>373</v>
      </c>
      <c r="AC42" s="9">
        <v>373</v>
      </c>
      <c r="AD42" s="9">
        <v>373</v>
      </c>
      <c r="AE42" s="9">
        <v>373</v>
      </c>
      <c r="AF42" s="9">
        <v>373</v>
      </c>
      <c r="AG42" s="9">
        <v>373</v>
      </c>
      <c r="AH42" s="9">
        <v>373</v>
      </c>
      <c r="AI42" s="9">
        <v>373</v>
      </c>
    </row>
    <row r="43" spans="2:35" s="18" customFormat="1" ht="17.25" customHeight="1">
      <c r="B43" s="119"/>
      <c r="C43" s="121" t="s">
        <v>62</v>
      </c>
      <c r="D43" s="122"/>
      <c r="E43" s="9">
        <v>19</v>
      </c>
      <c r="F43" s="9">
        <v>19</v>
      </c>
      <c r="G43" s="9">
        <v>19</v>
      </c>
      <c r="H43" s="9">
        <v>19</v>
      </c>
      <c r="I43" s="9">
        <v>19</v>
      </c>
      <c r="J43" s="9">
        <v>19</v>
      </c>
      <c r="K43" s="9">
        <v>19</v>
      </c>
      <c r="L43" s="9">
        <v>19</v>
      </c>
      <c r="M43" s="9">
        <v>19</v>
      </c>
      <c r="N43" s="9">
        <v>19</v>
      </c>
      <c r="O43" s="9">
        <v>19</v>
      </c>
      <c r="P43" s="9">
        <v>19</v>
      </c>
      <c r="Q43" s="9">
        <v>19</v>
      </c>
      <c r="R43" s="9">
        <v>19</v>
      </c>
      <c r="S43" s="9">
        <v>19</v>
      </c>
      <c r="T43" s="9">
        <v>19</v>
      </c>
      <c r="U43" s="9">
        <v>19</v>
      </c>
      <c r="V43" s="9">
        <v>19</v>
      </c>
      <c r="W43" s="9">
        <v>19</v>
      </c>
      <c r="X43" s="9">
        <v>19</v>
      </c>
      <c r="Y43" s="9">
        <v>19</v>
      </c>
      <c r="Z43" s="9">
        <v>19</v>
      </c>
      <c r="AA43" s="9">
        <v>19</v>
      </c>
      <c r="AB43" s="9">
        <v>19</v>
      </c>
      <c r="AC43" s="9">
        <v>19</v>
      </c>
      <c r="AD43" s="9">
        <v>19</v>
      </c>
      <c r="AE43" s="9">
        <v>19</v>
      </c>
      <c r="AF43" s="9">
        <v>19</v>
      </c>
      <c r="AG43" s="9">
        <v>19</v>
      </c>
      <c r="AH43" s="9">
        <v>19</v>
      </c>
      <c r="AI43" s="9">
        <v>19</v>
      </c>
    </row>
    <row r="44" spans="2:35" s="18" customFormat="1" ht="17.25" customHeight="1">
      <c r="B44" s="119"/>
      <c r="C44" s="121" t="s">
        <v>63</v>
      </c>
      <c r="D44" s="122"/>
      <c r="E44" s="9">
        <f>E34*1/100</f>
        <v>49</v>
      </c>
      <c r="F44" s="19">
        <f aca="true" t="shared" si="21" ref="F44:AI44">F34*1/100</f>
        <v>50.7</v>
      </c>
      <c r="G44" s="19">
        <f t="shared" si="21"/>
        <v>52.4</v>
      </c>
      <c r="H44" s="19">
        <f t="shared" si="21"/>
        <v>54.1</v>
      </c>
      <c r="I44" s="19">
        <f t="shared" si="21"/>
        <v>55.8</v>
      </c>
      <c r="J44" s="19">
        <f t="shared" si="21"/>
        <v>57.5</v>
      </c>
      <c r="K44" s="19">
        <f t="shared" si="21"/>
        <v>59.2</v>
      </c>
      <c r="L44" s="19">
        <f t="shared" si="21"/>
        <v>60.9</v>
      </c>
      <c r="M44" s="19">
        <f t="shared" si="21"/>
        <v>62.6</v>
      </c>
      <c r="N44" s="19">
        <f t="shared" si="21"/>
        <v>64.3</v>
      </c>
      <c r="O44" s="9">
        <f t="shared" si="21"/>
        <v>66</v>
      </c>
      <c r="P44" s="19">
        <f t="shared" si="21"/>
        <v>67.7</v>
      </c>
      <c r="Q44" s="19">
        <f t="shared" si="21"/>
        <v>69.4</v>
      </c>
      <c r="R44" s="19">
        <f t="shared" si="21"/>
        <v>71.1</v>
      </c>
      <c r="S44" s="19">
        <f t="shared" si="21"/>
        <v>72.8</v>
      </c>
      <c r="T44" s="19">
        <f t="shared" si="21"/>
        <v>74.5</v>
      </c>
      <c r="U44" s="19">
        <f t="shared" si="21"/>
        <v>76.2</v>
      </c>
      <c r="V44" s="19">
        <f t="shared" si="21"/>
        <v>77.9</v>
      </c>
      <c r="W44" s="19">
        <f t="shared" si="21"/>
        <v>79.6</v>
      </c>
      <c r="X44" s="19">
        <f t="shared" si="21"/>
        <v>81.3</v>
      </c>
      <c r="Y44" s="9">
        <f t="shared" si="21"/>
        <v>83</v>
      </c>
      <c r="Z44" s="19">
        <f t="shared" si="21"/>
        <v>84.7</v>
      </c>
      <c r="AA44" s="19">
        <f t="shared" si="21"/>
        <v>86.4</v>
      </c>
      <c r="AB44" s="19">
        <f t="shared" si="21"/>
        <v>88.1</v>
      </c>
      <c r="AC44" s="19">
        <f t="shared" si="21"/>
        <v>89.8</v>
      </c>
      <c r="AD44" s="19">
        <f t="shared" si="21"/>
        <v>91.5</v>
      </c>
      <c r="AE44" s="19">
        <f t="shared" si="21"/>
        <v>93.2</v>
      </c>
      <c r="AF44" s="19">
        <f t="shared" si="21"/>
        <v>94.9</v>
      </c>
      <c r="AG44" s="19">
        <f t="shared" si="21"/>
        <v>96.6</v>
      </c>
      <c r="AH44" s="19">
        <f t="shared" si="21"/>
        <v>98.3</v>
      </c>
      <c r="AI44" s="9">
        <f t="shared" si="21"/>
        <v>100</v>
      </c>
    </row>
    <row r="45" spans="2:35" s="17" customFormat="1" ht="17.25" customHeight="1">
      <c r="B45" s="119"/>
      <c r="C45" s="128" t="s">
        <v>64</v>
      </c>
      <c r="D45" s="129"/>
      <c r="E45" s="9">
        <f aca="true" t="shared" si="22" ref="E45:AI45">E44+E43+E42</f>
        <v>441</v>
      </c>
      <c r="F45" s="19">
        <f t="shared" si="22"/>
        <v>442.7</v>
      </c>
      <c r="G45" s="19">
        <f t="shared" si="22"/>
        <v>444.4</v>
      </c>
      <c r="H45" s="19">
        <f t="shared" si="22"/>
        <v>446.1</v>
      </c>
      <c r="I45" s="19">
        <f t="shared" si="22"/>
        <v>447.8</v>
      </c>
      <c r="J45" s="19">
        <f t="shared" si="22"/>
        <v>449.5</v>
      </c>
      <c r="K45" s="19">
        <f t="shared" si="22"/>
        <v>451.2</v>
      </c>
      <c r="L45" s="19">
        <f t="shared" si="22"/>
        <v>452.9</v>
      </c>
      <c r="M45" s="19">
        <f t="shared" si="22"/>
        <v>454.6</v>
      </c>
      <c r="N45" s="19">
        <f t="shared" si="22"/>
        <v>456.3</v>
      </c>
      <c r="O45" s="9">
        <f t="shared" si="22"/>
        <v>458</v>
      </c>
      <c r="P45" s="19">
        <f t="shared" si="22"/>
        <v>459.7</v>
      </c>
      <c r="Q45" s="19">
        <f t="shared" si="22"/>
        <v>461.4</v>
      </c>
      <c r="R45" s="19">
        <f t="shared" si="22"/>
        <v>463.1</v>
      </c>
      <c r="S45" s="19">
        <f t="shared" si="22"/>
        <v>464.8</v>
      </c>
      <c r="T45" s="19">
        <f t="shared" si="22"/>
        <v>466.5</v>
      </c>
      <c r="U45" s="19">
        <f t="shared" si="22"/>
        <v>468.2</v>
      </c>
      <c r="V45" s="19">
        <f t="shared" si="22"/>
        <v>469.9</v>
      </c>
      <c r="W45" s="19">
        <f t="shared" si="22"/>
        <v>471.6</v>
      </c>
      <c r="X45" s="19">
        <f t="shared" si="22"/>
        <v>473.3</v>
      </c>
      <c r="Y45" s="9">
        <f t="shared" si="22"/>
        <v>475</v>
      </c>
      <c r="Z45" s="19">
        <f t="shared" si="22"/>
        <v>476.7</v>
      </c>
      <c r="AA45" s="19">
        <f t="shared" si="22"/>
        <v>478.4</v>
      </c>
      <c r="AB45" s="19">
        <f t="shared" si="22"/>
        <v>480.1</v>
      </c>
      <c r="AC45" s="19">
        <f t="shared" si="22"/>
        <v>481.8</v>
      </c>
      <c r="AD45" s="19">
        <f t="shared" si="22"/>
        <v>483.5</v>
      </c>
      <c r="AE45" s="19">
        <f t="shared" si="22"/>
        <v>485.2</v>
      </c>
      <c r="AF45" s="19">
        <f t="shared" si="22"/>
        <v>486.9</v>
      </c>
      <c r="AG45" s="19">
        <f t="shared" si="22"/>
        <v>488.6</v>
      </c>
      <c r="AH45" s="19">
        <f t="shared" si="22"/>
        <v>490.3</v>
      </c>
      <c r="AI45" s="9">
        <f t="shared" si="22"/>
        <v>492</v>
      </c>
    </row>
    <row r="46" spans="2:35" s="17" customFormat="1" ht="17.25" customHeight="1">
      <c r="B46" s="120"/>
      <c r="C46" s="128" t="s">
        <v>65</v>
      </c>
      <c r="D46" s="129"/>
      <c r="E46" s="19">
        <f aca="true" t="shared" si="23" ref="E46:AI46">E41-E45</f>
        <v>9491.75</v>
      </c>
      <c r="F46" s="19">
        <f t="shared" si="23"/>
        <v>9725.05</v>
      </c>
      <c r="G46" s="19">
        <f t="shared" si="23"/>
        <v>9958.35</v>
      </c>
      <c r="H46" s="19">
        <f t="shared" si="23"/>
        <v>10191.65</v>
      </c>
      <c r="I46" s="19">
        <f t="shared" si="23"/>
        <v>10424.95</v>
      </c>
      <c r="J46" s="19">
        <f t="shared" si="23"/>
        <v>10658.25</v>
      </c>
      <c r="K46" s="19">
        <f t="shared" si="23"/>
        <v>10891.55</v>
      </c>
      <c r="L46" s="19">
        <f t="shared" si="23"/>
        <v>11124.85</v>
      </c>
      <c r="M46" s="19">
        <f t="shared" si="23"/>
        <v>11358.15</v>
      </c>
      <c r="N46" s="19">
        <f t="shared" si="23"/>
        <v>11591.45</v>
      </c>
      <c r="O46" s="19">
        <f t="shared" si="23"/>
        <v>11824.75</v>
      </c>
      <c r="P46" s="19">
        <f t="shared" si="23"/>
        <v>12058.05</v>
      </c>
      <c r="Q46" s="19">
        <f t="shared" si="23"/>
        <v>12291.35</v>
      </c>
      <c r="R46" s="19">
        <f t="shared" si="23"/>
        <v>12524.65</v>
      </c>
      <c r="S46" s="19">
        <f t="shared" si="23"/>
        <v>12757.95</v>
      </c>
      <c r="T46" s="19">
        <f t="shared" si="23"/>
        <v>12991.25</v>
      </c>
      <c r="U46" s="19">
        <f t="shared" si="23"/>
        <v>13224.55</v>
      </c>
      <c r="V46" s="19">
        <f t="shared" si="23"/>
        <v>13457.85</v>
      </c>
      <c r="W46" s="19">
        <f t="shared" si="23"/>
        <v>13691.15</v>
      </c>
      <c r="X46" s="19">
        <f t="shared" si="23"/>
        <v>13924.45</v>
      </c>
      <c r="Y46" s="19">
        <f t="shared" si="23"/>
        <v>14157.75</v>
      </c>
      <c r="Z46" s="19">
        <f t="shared" si="23"/>
        <v>14391.05</v>
      </c>
      <c r="AA46" s="19">
        <f t="shared" si="23"/>
        <v>14624.35</v>
      </c>
      <c r="AB46" s="19">
        <f t="shared" si="23"/>
        <v>14857.65</v>
      </c>
      <c r="AC46" s="19">
        <f t="shared" si="23"/>
        <v>15090.95</v>
      </c>
      <c r="AD46" s="19">
        <f t="shared" si="23"/>
        <v>15324.25</v>
      </c>
      <c r="AE46" s="19">
        <f t="shared" si="23"/>
        <v>15557.55</v>
      </c>
      <c r="AF46" s="19">
        <f t="shared" si="23"/>
        <v>15790.85</v>
      </c>
      <c r="AG46" s="19">
        <f t="shared" si="23"/>
        <v>16024.15</v>
      </c>
      <c r="AH46" s="19">
        <f t="shared" si="23"/>
        <v>16257.45</v>
      </c>
      <c r="AI46" s="19">
        <f t="shared" si="23"/>
        <v>16490.75</v>
      </c>
    </row>
    <row r="47" spans="2:35" s="17" customFormat="1" ht="9" customHeight="1">
      <c r="B47" s="123"/>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5"/>
    </row>
    <row r="48" spans="2:35" ht="17.25" customHeight="1">
      <c r="B48" s="118">
        <v>2</v>
      </c>
      <c r="C48" s="7" t="s">
        <v>5</v>
      </c>
      <c r="D48" s="8" t="s">
        <v>4</v>
      </c>
      <c r="E48" s="9">
        <v>3035</v>
      </c>
      <c r="F48" s="9">
        <f>E48+100</f>
        <v>3135</v>
      </c>
      <c r="G48" s="9">
        <f aca="true" t="shared" si="24" ref="G48:AI48">F48+100</f>
        <v>3235</v>
      </c>
      <c r="H48" s="9">
        <f t="shared" si="24"/>
        <v>3335</v>
      </c>
      <c r="I48" s="9">
        <f t="shared" si="24"/>
        <v>3435</v>
      </c>
      <c r="J48" s="9">
        <f t="shared" si="24"/>
        <v>3535</v>
      </c>
      <c r="K48" s="9">
        <f t="shared" si="24"/>
        <v>3635</v>
      </c>
      <c r="L48" s="9">
        <f t="shared" si="24"/>
        <v>3735</v>
      </c>
      <c r="M48" s="9">
        <f t="shared" si="24"/>
        <v>3835</v>
      </c>
      <c r="N48" s="9">
        <f t="shared" si="24"/>
        <v>3935</v>
      </c>
      <c r="O48" s="9">
        <f t="shared" si="24"/>
        <v>4035</v>
      </c>
      <c r="P48" s="9">
        <f t="shared" si="24"/>
        <v>4135</v>
      </c>
      <c r="Q48" s="9">
        <f t="shared" si="24"/>
        <v>4235</v>
      </c>
      <c r="R48" s="9">
        <f t="shared" si="24"/>
        <v>4335</v>
      </c>
      <c r="S48" s="9">
        <f t="shared" si="24"/>
        <v>4435</v>
      </c>
      <c r="T48" s="9">
        <f t="shared" si="24"/>
        <v>4535</v>
      </c>
      <c r="U48" s="9">
        <f t="shared" si="24"/>
        <v>4635</v>
      </c>
      <c r="V48" s="9">
        <f t="shared" si="24"/>
        <v>4735</v>
      </c>
      <c r="W48" s="9">
        <f t="shared" si="24"/>
        <v>4835</v>
      </c>
      <c r="X48" s="9">
        <f t="shared" si="24"/>
        <v>4935</v>
      </c>
      <c r="Y48" s="9">
        <f t="shared" si="24"/>
        <v>5035</v>
      </c>
      <c r="Z48" s="9">
        <f t="shared" si="24"/>
        <v>5135</v>
      </c>
      <c r="AA48" s="9">
        <f t="shared" si="24"/>
        <v>5235</v>
      </c>
      <c r="AB48" s="9">
        <f t="shared" si="24"/>
        <v>5335</v>
      </c>
      <c r="AC48" s="9">
        <f t="shared" si="24"/>
        <v>5435</v>
      </c>
      <c r="AD48" s="9">
        <f t="shared" si="24"/>
        <v>5535</v>
      </c>
      <c r="AE48" s="9">
        <f t="shared" si="24"/>
        <v>5635</v>
      </c>
      <c r="AF48" s="9">
        <f t="shared" si="24"/>
        <v>5735</v>
      </c>
      <c r="AG48" s="9">
        <f t="shared" si="24"/>
        <v>5835</v>
      </c>
      <c r="AH48" s="9">
        <f t="shared" si="24"/>
        <v>5935</v>
      </c>
      <c r="AI48" s="9">
        <f t="shared" si="24"/>
        <v>6035</v>
      </c>
    </row>
    <row r="49" spans="2:35" ht="17.25" customHeight="1">
      <c r="B49" s="119"/>
      <c r="C49" s="5" t="s">
        <v>29</v>
      </c>
      <c r="D49" s="6" t="s">
        <v>26</v>
      </c>
      <c r="E49" s="6">
        <v>4900</v>
      </c>
      <c r="F49" s="6">
        <f>E49+170</f>
        <v>5070</v>
      </c>
      <c r="G49" s="6">
        <f aca="true" t="shared" si="25" ref="G49:AI49">F49+170</f>
        <v>5240</v>
      </c>
      <c r="H49" s="6">
        <f t="shared" si="25"/>
        <v>5410</v>
      </c>
      <c r="I49" s="6">
        <f t="shared" si="25"/>
        <v>5580</v>
      </c>
      <c r="J49" s="6">
        <f t="shared" si="25"/>
        <v>5750</v>
      </c>
      <c r="K49" s="6">
        <f t="shared" si="25"/>
        <v>5920</v>
      </c>
      <c r="L49" s="6">
        <f t="shared" si="25"/>
        <v>6090</v>
      </c>
      <c r="M49" s="6">
        <f t="shared" si="25"/>
        <v>6260</v>
      </c>
      <c r="N49" s="6">
        <f t="shared" si="25"/>
        <v>6430</v>
      </c>
      <c r="O49" s="6">
        <f t="shared" si="25"/>
        <v>6600</v>
      </c>
      <c r="P49" s="6">
        <f t="shared" si="25"/>
        <v>6770</v>
      </c>
      <c r="Q49" s="6">
        <f t="shared" si="25"/>
        <v>6940</v>
      </c>
      <c r="R49" s="6">
        <f t="shared" si="25"/>
        <v>7110</v>
      </c>
      <c r="S49" s="6">
        <f t="shared" si="25"/>
        <v>7280</v>
      </c>
      <c r="T49" s="6">
        <f t="shared" si="25"/>
        <v>7450</v>
      </c>
      <c r="U49" s="6">
        <f t="shared" si="25"/>
        <v>7620</v>
      </c>
      <c r="V49" s="6">
        <f t="shared" si="25"/>
        <v>7790</v>
      </c>
      <c r="W49" s="6">
        <f t="shared" si="25"/>
        <v>7960</v>
      </c>
      <c r="X49" s="6">
        <f t="shared" si="25"/>
        <v>8130</v>
      </c>
      <c r="Y49" s="6">
        <f t="shared" si="25"/>
        <v>8300</v>
      </c>
      <c r="Z49" s="6">
        <f t="shared" si="25"/>
        <v>8470</v>
      </c>
      <c r="AA49" s="6">
        <f t="shared" si="25"/>
        <v>8640</v>
      </c>
      <c r="AB49" s="6">
        <f t="shared" si="25"/>
        <v>8810</v>
      </c>
      <c r="AC49" s="6">
        <f t="shared" si="25"/>
        <v>8980</v>
      </c>
      <c r="AD49" s="6">
        <f t="shared" si="25"/>
        <v>9150</v>
      </c>
      <c r="AE49" s="6">
        <f t="shared" si="25"/>
        <v>9320</v>
      </c>
      <c r="AF49" s="6">
        <f t="shared" si="25"/>
        <v>9490</v>
      </c>
      <c r="AG49" s="6">
        <f t="shared" si="25"/>
        <v>9660</v>
      </c>
      <c r="AH49" s="6">
        <f t="shared" si="25"/>
        <v>9830</v>
      </c>
      <c r="AI49" s="6">
        <f t="shared" si="25"/>
        <v>10000</v>
      </c>
    </row>
    <row r="50" spans="2:35" ht="17.25" customHeight="1">
      <c r="B50" s="119"/>
      <c r="C50" s="121" t="s">
        <v>53</v>
      </c>
      <c r="D50" s="122"/>
      <c r="E50" s="6">
        <v>910</v>
      </c>
      <c r="F50" s="6">
        <v>910</v>
      </c>
      <c r="G50" s="6">
        <v>910</v>
      </c>
      <c r="H50" s="6">
        <v>910</v>
      </c>
      <c r="I50" s="6">
        <v>910</v>
      </c>
      <c r="J50" s="6">
        <v>910</v>
      </c>
      <c r="K50" s="6">
        <v>910</v>
      </c>
      <c r="L50" s="6">
        <v>910</v>
      </c>
      <c r="M50" s="6">
        <v>910</v>
      </c>
      <c r="N50" s="6">
        <v>910</v>
      </c>
      <c r="O50" s="6">
        <v>910</v>
      </c>
      <c r="P50" s="6">
        <v>910</v>
      </c>
      <c r="Q50" s="6">
        <v>910</v>
      </c>
      <c r="R50" s="6">
        <v>910</v>
      </c>
      <c r="S50" s="6">
        <v>910</v>
      </c>
      <c r="T50" s="6">
        <v>910</v>
      </c>
      <c r="U50" s="6">
        <v>910</v>
      </c>
      <c r="V50" s="6">
        <v>910</v>
      </c>
      <c r="W50" s="6">
        <v>910</v>
      </c>
      <c r="X50" s="6">
        <v>910</v>
      </c>
      <c r="Y50" s="6">
        <v>910</v>
      </c>
      <c r="Z50" s="6">
        <v>910</v>
      </c>
      <c r="AA50" s="6">
        <v>910</v>
      </c>
      <c r="AB50" s="6">
        <v>910</v>
      </c>
      <c r="AC50" s="6">
        <v>910</v>
      </c>
      <c r="AD50" s="6">
        <v>910</v>
      </c>
      <c r="AE50" s="6">
        <v>910</v>
      </c>
      <c r="AF50" s="6">
        <v>910</v>
      </c>
      <c r="AG50" s="6">
        <v>910</v>
      </c>
      <c r="AH50" s="6">
        <v>910</v>
      </c>
      <c r="AI50" s="6">
        <v>910</v>
      </c>
    </row>
    <row r="51" spans="2:35" ht="17.25" customHeight="1">
      <c r="B51" s="119"/>
      <c r="C51" s="121" t="s">
        <v>54</v>
      </c>
      <c r="D51" s="122"/>
      <c r="E51" s="6">
        <v>1000</v>
      </c>
      <c r="F51" s="6">
        <v>1000</v>
      </c>
      <c r="G51" s="6">
        <v>1000</v>
      </c>
      <c r="H51" s="6">
        <v>1000</v>
      </c>
      <c r="I51" s="6">
        <v>1000</v>
      </c>
      <c r="J51" s="6">
        <v>1000</v>
      </c>
      <c r="K51" s="6">
        <v>1000</v>
      </c>
      <c r="L51" s="6">
        <v>1000</v>
      </c>
      <c r="M51" s="6">
        <v>1000</v>
      </c>
      <c r="N51" s="6">
        <v>1000</v>
      </c>
      <c r="O51" s="6">
        <v>1000</v>
      </c>
      <c r="P51" s="6">
        <v>1000</v>
      </c>
      <c r="Q51" s="6">
        <v>1000</v>
      </c>
      <c r="R51" s="6">
        <v>1000</v>
      </c>
      <c r="S51" s="6">
        <v>1000</v>
      </c>
      <c r="T51" s="6">
        <v>1000</v>
      </c>
      <c r="U51" s="6">
        <v>1000</v>
      </c>
      <c r="V51" s="6">
        <v>1000</v>
      </c>
      <c r="W51" s="6">
        <v>1000</v>
      </c>
      <c r="X51" s="6">
        <v>1000</v>
      </c>
      <c r="Y51" s="6">
        <v>1000</v>
      </c>
      <c r="Z51" s="6">
        <v>1000</v>
      </c>
      <c r="AA51" s="6">
        <v>1000</v>
      </c>
      <c r="AB51" s="6">
        <v>1000</v>
      </c>
      <c r="AC51" s="6">
        <v>1000</v>
      </c>
      <c r="AD51" s="6">
        <v>1000</v>
      </c>
      <c r="AE51" s="6">
        <v>1000</v>
      </c>
      <c r="AF51" s="6">
        <v>1000</v>
      </c>
      <c r="AG51" s="6">
        <v>1000</v>
      </c>
      <c r="AH51" s="6">
        <v>1000</v>
      </c>
      <c r="AI51" s="6">
        <v>1000</v>
      </c>
    </row>
    <row r="52" spans="2:35" ht="20.25" customHeight="1">
      <c r="B52" s="119"/>
      <c r="C52" s="126" t="s">
        <v>55</v>
      </c>
      <c r="D52" s="127"/>
      <c r="E52" s="6">
        <v>100</v>
      </c>
      <c r="F52" s="6">
        <v>100</v>
      </c>
      <c r="G52" s="6">
        <v>100</v>
      </c>
      <c r="H52" s="6">
        <v>100</v>
      </c>
      <c r="I52" s="6">
        <v>100</v>
      </c>
      <c r="J52" s="6">
        <v>100</v>
      </c>
      <c r="K52" s="6">
        <v>100</v>
      </c>
      <c r="L52" s="6">
        <v>100</v>
      </c>
      <c r="M52" s="6">
        <v>100</v>
      </c>
      <c r="N52" s="6">
        <v>100</v>
      </c>
      <c r="O52" s="6">
        <v>100</v>
      </c>
      <c r="P52" s="6">
        <v>100</v>
      </c>
      <c r="Q52" s="6">
        <v>100</v>
      </c>
      <c r="R52" s="6">
        <v>100</v>
      </c>
      <c r="S52" s="6">
        <v>100</v>
      </c>
      <c r="T52" s="6">
        <v>100</v>
      </c>
      <c r="U52" s="6">
        <v>100</v>
      </c>
      <c r="V52" s="6">
        <v>100</v>
      </c>
      <c r="W52" s="6">
        <v>100</v>
      </c>
      <c r="X52" s="6">
        <v>100</v>
      </c>
      <c r="Y52" s="6">
        <v>100</v>
      </c>
      <c r="Z52" s="6">
        <v>100</v>
      </c>
      <c r="AA52" s="6">
        <v>100</v>
      </c>
      <c r="AB52" s="6">
        <v>100</v>
      </c>
      <c r="AC52" s="6">
        <v>100</v>
      </c>
      <c r="AD52" s="6">
        <v>100</v>
      </c>
      <c r="AE52" s="6">
        <v>100</v>
      </c>
      <c r="AF52" s="6">
        <v>100</v>
      </c>
      <c r="AG52" s="6">
        <v>100</v>
      </c>
      <c r="AH52" s="6">
        <v>100</v>
      </c>
      <c r="AI52" s="6">
        <v>100</v>
      </c>
    </row>
    <row r="53" spans="2:35" ht="17.25" customHeight="1">
      <c r="B53" s="119"/>
      <c r="C53" s="121" t="s">
        <v>57</v>
      </c>
      <c r="D53" s="122"/>
      <c r="E53" s="6">
        <f>E48*50/100</f>
        <v>1517.5</v>
      </c>
      <c r="F53" s="6">
        <f aca="true" t="shared" si="26" ref="F53:AI53">F48*50/100</f>
        <v>1567.5</v>
      </c>
      <c r="G53" s="6">
        <f t="shared" si="26"/>
        <v>1617.5</v>
      </c>
      <c r="H53" s="6">
        <f t="shared" si="26"/>
        <v>1667.5</v>
      </c>
      <c r="I53" s="6">
        <f t="shared" si="26"/>
        <v>1717.5</v>
      </c>
      <c r="J53" s="6">
        <f t="shared" si="26"/>
        <v>1767.5</v>
      </c>
      <c r="K53" s="6">
        <f t="shared" si="26"/>
        <v>1817.5</v>
      </c>
      <c r="L53" s="6">
        <f t="shared" si="26"/>
        <v>1867.5</v>
      </c>
      <c r="M53" s="6">
        <f t="shared" si="26"/>
        <v>1917.5</v>
      </c>
      <c r="N53" s="6">
        <f t="shared" si="26"/>
        <v>1967.5</v>
      </c>
      <c r="O53" s="6">
        <f t="shared" si="26"/>
        <v>2017.5</v>
      </c>
      <c r="P53" s="6">
        <f t="shared" si="26"/>
        <v>2067.5</v>
      </c>
      <c r="Q53" s="6">
        <f t="shared" si="26"/>
        <v>2117.5</v>
      </c>
      <c r="R53" s="6">
        <f t="shared" si="26"/>
        <v>2167.5</v>
      </c>
      <c r="S53" s="6">
        <f t="shared" si="26"/>
        <v>2217.5</v>
      </c>
      <c r="T53" s="6">
        <f t="shared" si="26"/>
        <v>2267.5</v>
      </c>
      <c r="U53" s="6">
        <f t="shared" si="26"/>
        <v>2317.5</v>
      </c>
      <c r="V53" s="6">
        <f t="shared" si="26"/>
        <v>2367.5</v>
      </c>
      <c r="W53" s="6">
        <f t="shared" si="26"/>
        <v>2417.5</v>
      </c>
      <c r="X53" s="6">
        <f t="shared" si="26"/>
        <v>2467.5</v>
      </c>
      <c r="Y53" s="6">
        <f t="shared" si="26"/>
        <v>2517.5</v>
      </c>
      <c r="Z53" s="6">
        <f t="shared" si="26"/>
        <v>2567.5</v>
      </c>
      <c r="AA53" s="6">
        <f t="shared" si="26"/>
        <v>2617.5</v>
      </c>
      <c r="AB53" s="6">
        <f t="shared" si="26"/>
        <v>2667.5</v>
      </c>
      <c r="AC53" s="6">
        <f t="shared" si="26"/>
        <v>2717.5</v>
      </c>
      <c r="AD53" s="6">
        <f t="shared" si="26"/>
        <v>2767.5</v>
      </c>
      <c r="AE53" s="6">
        <f t="shared" si="26"/>
        <v>2817.5</v>
      </c>
      <c r="AF53" s="6">
        <f t="shared" si="26"/>
        <v>2867.5</v>
      </c>
      <c r="AG53" s="6">
        <f t="shared" si="26"/>
        <v>2917.5</v>
      </c>
      <c r="AH53" s="6">
        <f t="shared" si="26"/>
        <v>2967.5</v>
      </c>
      <c r="AI53" s="6">
        <f t="shared" si="26"/>
        <v>3017.5</v>
      </c>
    </row>
    <row r="54" spans="2:35" ht="17.25" customHeight="1">
      <c r="B54" s="119"/>
      <c r="C54" s="121" t="s">
        <v>58</v>
      </c>
      <c r="D54" s="122"/>
      <c r="E54" s="15">
        <f>E48*15/100</f>
        <v>455.25</v>
      </c>
      <c r="F54" s="15">
        <f aca="true" t="shared" si="27" ref="F54:AI54">F48*15/100</f>
        <v>470.25</v>
      </c>
      <c r="G54" s="15">
        <f t="shared" si="27"/>
        <v>485.25</v>
      </c>
      <c r="H54" s="15">
        <f t="shared" si="27"/>
        <v>500.25</v>
      </c>
      <c r="I54" s="15">
        <f t="shared" si="27"/>
        <v>515.25</v>
      </c>
      <c r="J54" s="15">
        <f t="shared" si="27"/>
        <v>530.25</v>
      </c>
      <c r="K54" s="15">
        <f t="shared" si="27"/>
        <v>545.25</v>
      </c>
      <c r="L54" s="15">
        <f t="shared" si="27"/>
        <v>560.25</v>
      </c>
      <c r="M54" s="15">
        <f t="shared" si="27"/>
        <v>575.25</v>
      </c>
      <c r="N54" s="15">
        <f t="shared" si="27"/>
        <v>590.25</v>
      </c>
      <c r="O54" s="15">
        <f t="shared" si="27"/>
        <v>605.25</v>
      </c>
      <c r="P54" s="15">
        <f t="shared" si="27"/>
        <v>620.25</v>
      </c>
      <c r="Q54" s="15">
        <f t="shared" si="27"/>
        <v>635.25</v>
      </c>
      <c r="R54" s="15">
        <f t="shared" si="27"/>
        <v>650.25</v>
      </c>
      <c r="S54" s="15">
        <f t="shared" si="27"/>
        <v>665.25</v>
      </c>
      <c r="T54" s="15">
        <f t="shared" si="27"/>
        <v>680.25</v>
      </c>
      <c r="U54" s="15">
        <f t="shared" si="27"/>
        <v>695.25</v>
      </c>
      <c r="V54" s="15">
        <f t="shared" si="27"/>
        <v>710.25</v>
      </c>
      <c r="W54" s="15">
        <f t="shared" si="27"/>
        <v>725.25</v>
      </c>
      <c r="X54" s="15">
        <f t="shared" si="27"/>
        <v>740.25</v>
      </c>
      <c r="Y54" s="15">
        <f t="shared" si="27"/>
        <v>755.25</v>
      </c>
      <c r="Z54" s="15">
        <f t="shared" si="27"/>
        <v>770.25</v>
      </c>
      <c r="AA54" s="15">
        <f t="shared" si="27"/>
        <v>785.25</v>
      </c>
      <c r="AB54" s="15">
        <f t="shared" si="27"/>
        <v>800.25</v>
      </c>
      <c r="AC54" s="15">
        <f t="shared" si="27"/>
        <v>815.25</v>
      </c>
      <c r="AD54" s="15">
        <f t="shared" si="27"/>
        <v>830.25</v>
      </c>
      <c r="AE54" s="15">
        <f t="shared" si="27"/>
        <v>845.25</v>
      </c>
      <c r="AF54" s="15">
        <f t="shared" si="27"/>
        <v>860.25</v>
      </c>
      <c r="AG54" s="15">
        <f t="shared" si="27"/>
        <v>875.25</v>
      </c>
      <c r="AH54" s="15">
        <f t="shared" si="27"/>
        <v>890.25</v>
      </c>
      <c r="AI54" s="15">
        <f t="shared" si="27"/>
        <v>905.25</v>
      </c>
    </row>
    <row r="55" spans="2:35" ht="17.25" customHeight="1">
      <c r="B55" s="119"/>
      <c r="C55" s="121" t="s">
        <v>59</v>
      </c>
      <c r="D55" s="122"/>
      <c r="E55" s="15">
        <v>850</v>
      </c>
      <c r="F55" s="15">
        <v>850</v>
      </c>
      <c r="G55" s="15">
        <v>850</v>
      </c>
      <c r="H55" s="15">
        <v>850</v>
      </c>
      <c r="I55" s="15">
        <v>850</v>
      </c>
      <c r="J55" s="15">
        <v>850</v>
      </c>
      <c r="K55" s="15">
        <v>850</v>
      </c>
      <c r="L55" s="15">
        <v>850</v>
      </c>
      <c r="M55" s="15">
        <v>850</v>
      </c>
      <c r="N55" s="15">
        <v>850</v>
      </c>
      <c r="O55" s="15">
        <v>850</v>
      </c>
      <c r="P55" s="15">
        <v>850</v>
      </c>
      <c r="Q55" s="15">
        <v>850</v>
      </c>
      <c r="R55" s="15">
        <v>850</v>
      </c>
      <c r="S55" s="15">
        <v>850</v>
      </c>
      <c r="T55" s="15">
        <v>850</v>
      </c>
      <c r="U55" s="15">
        <v>850</v>
      </c>
      <c r="V55" s="15">
        <v>850</v>
      </c>
      <c r="W55" s="15">
        <v>850</v>
      </c>
      <c r="X55" s="15">
        <v>850</v>
      </c>
      <c r="Y55" s="15">
        <v>850</v>
      </c>
      <c r="Z55" s="15">
        <v>850</v>
      </c>
      <c r="AA55" s="15">
        <v>850</v>
      </c>
      <c r="AB55" s="15">
        <v>850</v>
      </c>
      <c r="AC55" s="15">
        <v>850</v>
      </c>
      <c r="AD55" s="15">
        <v>850</v>
      </c>
      <c r="AE55" s="15">
        <v>850</v>
      </c>
      <c r="AF55" s="15">
        <v>850</v>
      </c>
      <c r="AG55" s="15">
        <v>850</v>
      </c>
      <c r="AH55" s="15">
        <v>850</v>
      </c>
      <c r="AI55" s="15">
        <v>850</v>
      </c>
    </row>
    <row r="56" spans="2:35" s="17" customFormat="1" ht="17.25" customHeight="1">
      <c r="B56" s="119"/>
      <c r="C56" s="128" t="s">
        <v>60</v>
      </c>
      <c r="D56" s="129"/>
      <c r="E56" s="16">
        <f aca="true" t="shared" si="28" ref="E56:AI56">E55+E54+E53+E52+E51+E50+E49</f>
        <v>9732.75</v>
      </c>
      <c r="F56" s="16">
        <f t="shared" si="28"/>
        <v>9967.75</v>
      </c>
      <c r="G56" s="16">
        <f t="shared" si="28"/>
        <v>10202.75</v>
      </c>
      <c r="H56" s="16">
        <f t="shared" si="28"/>
        <v>10437.75</v>
      </c>
      <c r="I56" s="16">
        <f t="shared" si="28"/>
        <v>10672.75</v>
      </c>
      <c r="J56" s="16">
        <f t="shared" si="28"/>
        <v>10907.75</v>
      </c>
      <c r="K56" s="16">
        <f t="shared" si="28"/>
        <v>11142.75</v>
      </c>
      <c r="L56" s="16">
        <f t="shared" si="28"/>
        <v>11377.75</v>
      </c>
      <c r="M56" s="16">
        <f t="shared" si="28"/>
        <v>11612.75</v>
      </c>
      <c r="N56" s="16">
        <f t="shared" si="28"/>
        <v>11847.75</v>
      </c>
      <c r="O56" s="16">
        <f t="shared" si="28"/>
        <v>12082.75</v>
      </c>
      <c r="P56" s="16">
        <f t="shared" si="28"/>
        <v>12317.75</v>
      </c>
      <c r="Q56" s="16">
        <f t="shared" si="28"/>
        <v>12552.75</v>
      </c>
      <c r="R56" s="16">
        <f t="shared" si="28"/>
        <v>12787.75</v>
      </c>
      <c r="S56" s="16">
        <f t="shared" si="28"/>
        <v>13022.75</v>
      </c>
      <c r="T56" s="16">
        <f t="shared" si="28"/>
        <v>13257.75</v>
      </c>
      <c r="U56" s="16">
        <f t="shared" si="28"/>
        <v>13492.75</v>
      </c>
      <c r="V56" s="16">
        <f t="shared" si="28"/>
        <v>13727.75</v>
      </c>
      <c r="W56" s="16">
        <f t="shared" si="28"/>
        <v>13962.75</v>
      </c>
      <c r="X56" s="16">
        <f t="shared" si="28"/>
        <v>14197.75</v>
      </c>
      <c r="Y56" s="16">
        <f t="shared" si="28"/>
        <v>14432.75</v>
      </c>
      <c r="Z56" s="16">
        <f t="shared" si="28"/>
        <v>14667.75</v>
      </c>
      <c r="AA56" s="16">
        <f t="shared" si="28"/>
        <v>14902.75</v>
      </c>
      <c r="AB56" s="16">
        <f t="shared" si="28"/>
        <v>15137.75</v>
      </c>
      <c r="AC56" s="16">
        <f t="shared" si="28"/>
        <v>15372.75</v>
      </c>
      <c r="AD56" s="16">
        <f t="shared" si="28"/>
        <v>15607.75</v>
      </c>
      <c r="AE56" s="16">
        <f t="shared" si="28"/>
        <v>15842.75</v>
      </c>
      <c r="AF56" s="16">
        <f t="shared" si="28"/>
        <v>16077.75</v>
      </c>
      <c r="AG56" s="16">
        <f t="shared" si="28"/>
        <v>16312.75</v>
      </c>
      <c r="AH56" s="16">
        <f t="shared" si="28"/>
        <v>16547.75</v>
      </c>
      <c r="AI56" s="16">
        <f t="shared" si="28"/>
        <v>16782.75</v>
      </c>
    </row>
    <row r="57" spans="2:35" s="18" customFormat="1" ht="17.25" customHeight="1">
      <c r="B57" s="119"/>
      <c r="C57" s="121" t="s">
        <v>61</v>
      </c>
      <c r="D57" s="122"/>
      <c r="E57" s="9">
        <v>373</v>
      </c>
      <c r="F57" s="9">
        <v>373</v>
      </c>
      <c r="G57" s="9">
        <v>373</v>
      </c>
      <c r="H57" s="9">
        <v>373</v>
      </c>
      <c r="I57" s="9">
        <v>373</v>
      </c>
      <c r="J57" s="9">
        <v>373</v>
      </c>
      <c r="K57" s="9">
        <v>373</v>
      </c>
      <c r="L57" s="9">
        <v>373</v>
      </c>
      <c r="M57" s="9">
        <v>373</v>
      </c>
      <c r="N57" s="9">
        <v>373</v>
      </c>
      <c r="O57" s="9">
        <v>373</v>
      </c>
      <c r="P57" s="9">
        <v>373</v>
      </c>
      <c r="Q57" s="9">
        <v>373</v>
      </c>
      <c r="R57" s="9">
        <v>373</v>
      </c>
      <c r="S57" s="9">
        <v>373</v>
      </c>
      <c r="T57" s="9">
        <v>373</v>
      </c>
      <c r="U57" s="9">
        <v>373</v>
      </c>
      <c r="V57" s="9">
        <v>373</v>
      </c>
      <c r="W57" s="9">
        <v>373</v>
      </c>
      <c r="X57" s="9">
        <v>373</v>
      </c>
      <c r="Y57" s="9">
        <v>373</v>
      </c>
      <c r="Z57" s="9">
        <v>373</v>
      </c>
      <c r="AA57" s="9">
        <v>373</v>
      </c>
      <c r="AB57" s="9">
        <v>373</v>
      </c>
      <c r="AC57" s="9">
        <v>373</v>
      </c>
      <c r="AD57" s="9">
        <v>373</v>
      </c>
      <c r="AE57" s="9">
        <v>373</v>
      </c>
      <c r="AF57" s="9">
        <v>373</v>
      </c>
      <c r="AG57" s="9">
        <v>373</v>
      </c>
      <c r="AH57" s="9">
        <v>373</v>
      </c>
      <c r="AI57" s="9">
        <v>373</v>
      </c>
    </row>
    <row r="58" spans="2:35" s="18" customFormat="1" ht="17.25" customHeight="1">
      <c r="B58" s="119"/>
      <c r="C58" s="121" t="s">
        <v>62</v>
      </c>
      <c r="D58" s="122"/>
      <c r="E58" s="9">
        <v>19</v>
      </c>
      <c r="F58" s="9">
        <v>19</v>
      </c>
      <c r="G58" s="9">
        <v>19</v>
      </c>
      <c r="H58" s="9">
        <v>19</v>
      </c>
      <c r="I58" s="9">
        <v>19</v>
      </c>
      <c r="J58" s="9">
        <v>19</v>
      </c>
      <c r="K58" s="9">
        <v>19</v>
      </c>
      <c r="L58" s="9">
        <v>19</v>
      </c>
      <c r="M58" s="9">
        <v>19</v>
      </c>
      <c r="N58" s="9">
        <v>19</v>
      </c>
      <c r="O58" s="9">
        <v>19</v>
      </c>
      <c r="P58" s="9">
        <v>19</v>
      </c>
      <c r="Q58" s="9">
        <v>19</v>
      </c>
      <c r="R58" s="9">
        <v>19</v>
      </c>
      <c r="S58" s="9">
        <v>19</v>
      </c>
      <c r="T58" s="9">
        <v>19</v>
      </c>
      <c r="U58" s="9">
        <v>19</v>
      </c>
      <c r="V58" s="9">
        <v>19</v>
      </c>
      <c r="W58" s="9">
        <v>19</v>
      </c>
      <c r="X58" s="9">
        <v>19</v>
      </c>
      <c r="Y58" s="9">
        <v>19</v>
      </c>
      <c r="Z58" s="9">
        <v>19</v>
      </c>
      <c r="AA58" s="9">
        <v>19</v>
      </c>
      <c r="AB58" s="9">
        <v>19</v>
      </c>
      <c r="AC58" s="9">
        <v>19</v>
      </c>
      <c r="AD58" s="9">
        <v>19</v>
      </c>
      <c r="AE58" s="9">
        <v>19</v>
      </c>
      <c r="AF58" s="9">
        <v>19</v>
      </c>
      <c r="AG58" s="9">
        <v>19</v>
      </c>
      <c r="AH58" s="9">
        <v>19</v>
      </c>
      <c r="AI58" s="9">
        <v>19</v>
      </c>
    </row>
    <row r="59" spans="2:35" s="18" customFormat="1" ht="17.25" customHeight="1">
      <c r="B59" s="119"/>
      <c r="C59" s="121" t="s">
        <v>63</v>
      </c>
      <c r="D59" s="122"/>
      <c r="E59" s="9">
        <f>E49*1/100</f>
        <v>49</v>
      </c>
      <c r="F59" s="19">
        <f aca="true" t="shared" si="29" ref="F59:AI59">F49*1/100</f>
        <v>50.7</v>
      </c>
      <c r="G59" s="19">
        <f t="shared" si="29"/>
        <v>52.4</v>
      </c>
      <c r="H59" s="19">
        <f t="shared" si="29"/>
        <v>54.1</v>
      </c>
      <c r="I59" s="19">
        <f t="shared" si="29"/>
        <v>55.8</v>
      </c>
      <c r="J59" s="19">
        <f t="shared" si="29"/>
        <v>57.5</v>
      </c>
      <c r="K59" s="19">
        <f t="shared" si="29"/>
        <v>59.2</v>
      </c>
      <c r="L59" s="19">
        <f t="shared" si="29"/>
        <v>60.9</v>
      </c>
      <c r="M59" s="19">
        <f t="shared" si="29"/>
        <v>62.6</v>
      </c>
      <c r="N59" s="19">
        <f t="shared" si="29"/>
        <v>64.3</v>
      </c>
      <c r="O59" s="9">
        <f t="shared" si="29"/>
        <v>66</v>
      </c>
      <c r="P59" s="19">
        <f t="shared" si="29"/>
        <v>67.7</v>
      </c>
      <c r="Q59" s="19">
        <f t="shared" si="29"/>
        <v>69.4</v>
      </c>
      <c r="R59" s="19">
        <f t="shared" si="29"/>
        <v>71.1</v>
      </c>
      <c r="S59" s="19">
        <f t="shared" si="29"/>
        <v>72.8</v>
      </c>
      <c r="T59" s="19">
        <f t="shared" si="29"/>
        <v>74.5</v>
      </c>
      <c r="U59" s="19">
        <f t="shared" si="29"/>
        <v>76.2</v>
      </c>
      <c r="V59" s="19">
        <f t="shared" si="29"/>
        <v>77.9</v>
      </c>
      <c r="W59" s="19">
        <f t="shared" si="29"/>
        <v>79.6</v>
      </c>
      <c r="X59" s="19">
        <f t="shared" si="29"/>
        <v>81.3</v>
      </c>
      <c r="Y59" s="9">
        <f t="shared" si="29"/>
        <v>83</v>
      </c>
      <c r="Z59" s="19">
        <f t="shared" si="29"/>
        <v>84.7</v>
      </c>
      <c r="AA59" s="19">
        <f t="shared" si="29"/>
        <v>86.4</v>
      </c>
      <c r="AB59" s="19">
        <f t="shared" si="29"/>
        <v>88.1</v>
      </c>
      <c r="AC59" s="19">
        <f t="shared" si="29"/>
        <v>89.8</v>
      </c>
      <c r="AD59" s="19">
        <f t="shared" si="29"/>
        <v>91.5</v>
      </c>
      <c r="AE59" s="19">
        <f t="shared" si="29"/>
        <v>93.2</v>
      </c>
      <c r="AF59" s="19">
        <f t="shared" si="29"/>
        <v>94.9</v>
      </c>
      <c r="AG59" s="19">
        <f t="shared" si="29"/>
        <v>96.6</v>
      </c>
      <c r="AH59" s="19">
        <f t="shared" si="29"/>
        <v>98.3</v>
      </c>
      <c r="AI59" s="9">
        <f t="shared" si="29"/>
        <v>100</v>
      </c>
    </row>
    <row r="60" spans="2:35" s="17" customFormat="1" ht="17.25" customHeight="1">
      <c r="B60" s="119"/>
      <c r="C60" s="128" t="s">
        <v>64</v>
      </c>
      <c r="D60" s="129"/>
      <c r="E60" s="9">
        <f aca="true" t="shared" si="30" ref="E60:AI60">E59+E58+E57</f>
        <v>441</v>
      </c>
      <c r="F60" s="19">
        <f t="shared" si="30"/>
        <v>442.7</v>
      </c>
      <c r="G60" s="19">
        <f t="shared" si="30"/>
        <v>444.4</v>
      </c>
      <c r="H60" s="19">
        <f t="shared" si="30"/>
        <v>446.1</v>
      </c>
      <c r="I60" s="19">
        <f t="shared" si="30"/>
        <v>447.8</v>
      </c>
      <c r="J60" s="19">
        <f t="shared" si="30"/>
        <v>449.5</v>
      </c>
      <c r="K60" s="19">
        <f t="shared" si="30"/>
        <v>451.2</v>
      </c>
      <c r="L60" s="19">
        <f t="shared" si="30"/>
        <v>452.9</v>
      </c>
      <c r="M60" s="19">
        <f t="shared" si="30"/>
        <v>454.6</v>
      </c>
      <c r="N60" s="19">
        <f t="shared" si="30"/>
        <v>456.3</v>
      </c>
      <c r="O60" s="9">
        <f t="shared" si="30"/>
        <v>458</v>
      </c>
      <c r="P60" s="19">
        <f t="shared" si="30"/>
        <v>459.7</v>
      </c>
      <c r="Q60" s="19">
        <f t="shared" si="30"/>
        <v>461.4</v>
      </c>
      <c r="R60" s="19">
        <f t="shared" si="30"/>
        <v>463.1</v>
      </c>
      <c r="S60" s="19">
        <f t="shared" si="30"/>
        <v>464.8</v>
      </c>
      <c r="T60" s="19">
        <f t="shared" si="30"/>
        <v>466.5</v>
      </c>
      <c r="U60" s="19">
        <f t="shared" si="30"/>
        <v>468.2</v>
      </c>
      <c r="V60" s="19">
        <f t="shared" si="30"/>
        <v>469.9</v>
      </c>
      <c r="W60" s="19">
        <f t="shared" si="30"/>
        <v>471.6</v>
      </c>
      <c r="X60" s="19">
        <f t="shared" si="30"/>
        <v>473.3</v>
      </c>
      <c r="Y60" s="9">
        <f t="shared" si="30"/>
        <v>475</v>
      </c>
      <c r="Z60" s="19">
        <f t="shared" si="30"/>
        <v>476.7</v>
      </c>
      <c r="AA60" s="19">
        <f t="shared" si="30"/>
        <v>478.4</v>
      </c>
      <c r="AB60" s="19">
        <f t="shared" si="30"/>
        <v>480.1</v>
      </c>
      <c r="AC60" s="19">
        <f t="shared" si="30"/>
        <v>481.8</v>
      </c>
      <c r="AD60" s="19">
        <f t="shared" si="30"/>
        <v>483.5</v>
      </c>
      <c r="AE60" s="19">
        <f t="shared" si="30"/>
        <v>485.2</v>
      </c>
      <c r="AF60" s="19">
        <f t="shared" si="30"/>
        <v>486.9</v>
      </c>
      <c r="AG60" s="19">
        <f t="shared" si="30"/>
        <v>488.6</v>
      </c>
      <c r="AH60" s="19">
        <f t="shared" si="30"/>
        <v>490.3</v>
      </c>
      <c r="AI60" s="9">
        <f t="shared" si="30"/>
        <v>492</v>
      </c>
    </row>
    <row r="61" spans="2:35" s="17" customFormat="1" ht="17.25" customHeight="1">
      <c r="B61" s="120"/>
      <c r="C61" s="128" t="s">
        <v>65</v>
      </c>
      <c r="D61" s="129"/>
      <c r="E61" s="19">
        <f aca="true" t="shared" si="31" ref="E61:AI61">E56-E60</f>
        <v>9291.75</v>
      </c>
      <c r="F61" s="19">
        <f t="shared" si="31"/>
        <v>9525.05</v>
      </c>
      <c r="G61" s="19">
        <f t="shared" si="31"/>
        <v>9758.35</v>
      </c>
      <c r="H61" s="19">
        <f t="shared" si="31"/>
        <v>9991.65</v>
      </c>
      <c r="I61" s="19">
        <f t="shared" si="31"/>
        <v>10224.95</v>
      </c>
      <c r="J61" s="19">
        <f t="shared" si="31"/>
        <v>10458.25</v>
      </c>
      <c r="K61" s="19">
        <f t="shared" si="31"/>
        <v>10691.55</v>
      </c>
      <c r="L61" s="19">
        <f t="shared" si="31"/>
        <v>10924.85</v>
      </c>
      <c r="M61" s="19">
        <f t="shared" si="31"/>
        <v>11158.15</v>
      </c>
      <c r="N61" s="19">
        <f t="shared" si="31"/>
        <v>11391.45</v>
      </c>
      <c r="O61" s="19">
        <f t="shared" si="31"/>
        <v>11624.75</v>
      </c>
      <c r="P61" s="19">
        <f t="shared" si="31"/>
        <v>11858.05</v>
      </c>
      <c r="Q61" s="19">
        <f t="shared" si="31"/>
        <v>12091.35</v>
      </c>
      <c r="R61" s="19">
        <f t="shared" si="31"/>
        <v>12324.65</v>
      </c>
      <c r="S61" s="19">
        <f t="shared" si="31"/>
        <v>12557.95</v>
      </c>
      <c r="T61" s="19">
        <f t="shared" si="31"/>
        <v>12791.25</v>
      </c>
      <c r="U61" s="19">
        <f t="shared" si="31"/>
        <v>13024.55</v>
      </c>
      <c r="V61" s="19">
        <f t="shared" si="31"/>
        <v>13257.85</v>
      </c>
      <c r="W61" s="19">
        <f t="shared" si="31"/>
        <v>13491.15</v>
      </c>
      <c r="X61" s="19">
        <f t="shared" si="31"/>
        <v>13724.45</v>
      </c>
      <c r="Y61" s="19">
        <f t="shared" si="31"/>
        <v>13957.75</v>
      </c>
      <c r="Z61" s="19">
        <f t="shared" si="31"/>
        <v>14191.05</v>
      </c>
      <c r="AA61" s="19">
        <f t="shared" si="31"/>
        <v>14424.35</v>
      </c>
      <c r="AB61" s="19">
        <f t="shared" si="31"/>
        <v>14657.65</v>
      </c>
      <c r="AC61" s="19">
        <f t="shared" si="31"/>
        <v>14890.95</v>
      </c>
      <c r="AD61" s="19">
        <f t="shared" si="31"/>
        <v>15124.25</v>
      </c>
      <c r="AE61" s="19">
        <f t="shared" si="31"/>
        <v>15357.55</v>
      </c>
      <c r="AF61" s="19">
        <f t="shared" si="31"/>
        <v>15590.85</v>
      </c>
      <c r="AG61" s="19">
        <f t="shared" si="31"/>
        <v>15824.15</v>
      </c>
      <c r="AH61" s="19">
        <f t="shared" si="31"/>
        <v>16057.45</v>
      </c>
      <c r="AI61" s="19">
        <f t="shared" si="31"/>
        <v>16290.75</v>
      </c>
    </row>
    <row r="62" spans="2:35" s="17" customFormat="1" ht="9.75" customHeight="1">
      <c r="B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5"/>
    </row>
    <row r="63" spans="2:35" ht="17.25" customHeight="1">
      <c r="B63" s="118">
        <v>3</v>
      </c>
      <c r="C63" s="7" t="s">
        <v>6</v>
      </c>
      <c r="D63" s="8" t="s">
        <v>4</v>
      </c>
      <c r="E63" s="9">
        <v>3140</v>
      </c>
      <c r="F63" s="9">
        <f>E63+120</f>
        <v>3260</v>
      </c>
      <c r="G63" s="9">
        <f aca="true" t="shared" si="32" ref="G63:AI63">F63+120</f>
        <v>3380</v>
      </c>
      <c r="H63" s="9">
        <f t="shared" si="32"/>
        <v>3500</v>
      </c>
      <c r="I63" s="9">
        <f t="shared" si="32"/>
        <v>3620</v>
      </c>
      <c r="J63" s="9">
        <f t="shared" si="32"/>
        <v>3740</v>
      </c>
      <c r="K63" s="9">
        <f t="shared" si="32"/>
        <v>3860</v>
      </c>
      <c r="L63" s="9">
        <f t="shared" si="32"/>
        <v>3980</v>
      </c>
      <c r="M63" s="9">
        <f t="shared" si="32"/>
        <v>4100</v>
      </c>
      <c r="N63" s="9">
        <f t="shared" si="32"/>
        <v>4220</v>
      </c>
      <c r="O63" s="9">
        <f t="shared" si="32"/>
        <v>4340</v>
      </c>
      <c r="P63" s="9">
        <f t="shared" si="32"/>
        <v>4460</v>
      </c>
      <c r="Q63" s="9">
        <f t="shared" si="32"/>
        <v>4580</v>
      </c>
      <c r="R63" s="9">
        <f t="shared" si="32"/>
        <v>4700</v>
      </c>
      <c r="S63" s="9">
        <f t="shared" si="32"/>
        <v>4820</v>
      </c>
      <c r="T63" s="9">
        <f t="shared" si="32"/>
        <v>4940</v>
      </c>
      <c r="U63" s="9">
        <f t="shared" si="32"/>
        <v>5060</v>
      </c>
      <c r="V63" s="9">
        <f t="shared" si="32"/>
        <v>5180</v>
      </c>
      <c r="W63" s="9">
        <f t="shared" si="32"/>
        <v>5300</v>
      </c>
      <c r="X63" s="9">
        <f t="shared" si="32"/>
        <v>5420</v>
      </c>
      <c r="Y63" s="9">
        <f t="shared" si="32"/>
        <v>5540</v>
      </c>
      <c r="Z63" s="9">
        <f t="shared" si="32"/>
        <v>5660</v>
      </c>
      <c r="AA63" s="9">
        <f t="shared" si="32"/>
        <v>5780</v>
      </c>
      <c r="AB63" s="9">
        <f t="shared" si="32"/>
        <v>5900</v>
      </c>
      <c r="AC63" s="9">
        <f t="shared" si="32"/>
        <v>6020</v>
      </c>
      <c r="AD63" s="9">
        <f t="shared" si="32"/>
        <v>6140</v>
      </c>
      <c r="AE63" s="9">
        <f t="shared" si="32"/>
        <v>6260</v>
      </c>
      <c r="AF63" s="9">
        <f t="shared" si="32"/>
        <v>6380</v>
      </c>
      <c r="AG63" s="9">
        <f t="shared" si="32"/>
        <v>6500</v>
      </c>
      <c r="AH63" s="9">
        <f t="shared" si="32"/>
        <v>6620</v>
      </c>
      <c r="AI63" s="9">
        <f t="shared" si="32"/>
        <v>6740</v>
      </c>
    </row>
    <row r="64" spans="2:35" ht="17.25" customHeight="1">
      <c r="B64" s="119"/>
      <c r="C64" s="5" t="s">
        <v>30</v>
      </c>
      <c r="D64" s="6" t="s">
        <v>26</v>
      </c>
      <c r="E64" s="6">
        <v>5050</v>
      </c>
      <c r="F64" s="6">
        <f>E64+200</f>
        <v>5250</v>
      </c>
      <c r="G64" s="6">
        <f aca="true" t="shared" si="33" ref="G64:AI64">F64+200</f>
        <v>5450</v>
      </c>
      <c r="H64" s="6">
        <f t="shared" si="33"/>
        <v>5650</v>
      </c>
      <c r="I64" s="6">
        <f t="shared" si="33"/>
        <v>5850</v>
      </c>
      <c r="J64" s="6">
        <f t="shared" si="33"/>
        <v>6050</v>
      </c>
      <c r="K64" s="6">
        <f t="shared" si="33"/>
        <v>6250</v>
      </c>
      <c r="L64" s="6">
        <f t="shared" si="33"/>
        <v>6450</v>
      </c>
      <c r="M64" s="6">
        <f t="shared" si="33"/>
        <v>6650</v>
      </c>
      <c r="N64" s="6">
        <f t="shared" si="33"/>
        <v>6850</v>
      </c>
      <c r="O64" s="6">
        <f t="shared" si="33"/>
        <v>7050</v>
      </c>
      <c r="P64" s="6">
        <f t="shared" si="33"/>
        <v>7250</v>
      </c>
      <c r="Q64" s="6">
        <f t="shared" si="33"/>
        <v>7450</v>
      </c>
      <c r="R64" s="6">
        <f t="shared" si="33"/>
        <v>7650</v>
      </c>
      <c r="S64" s="6">
        <f t="shared" si="33"/>
        <v>7850</v>
      </c>
      <c r="T64" s="6">
        <f t="shared" si="33"/>
        <v>8050</v>
      </c>
      <c r="U64" s="6">
        <f t="shared" si="33"/>
        <v>8250</v>
      </c>
      <c r="V64" s="6">
        <f t="shared" si="33"/>
        <v>8450</v>
      </c>
      <c r="W64" s="6">
        <f t="shared" si="33"/>
        <v>8650</v>
      </c>
      <c r="X64" s="6">
        <f t="shared" si="33"/>
        <v>8850</v>
      </c>
      <c r="Y64" s="6">
        <f t="shared" si="33"/>
        <v>9050</v>
      </c>
      <c r="Z64" s="6">
        <f t="shared" si="33"/>
        <v>9250</v>
      </c>
      <c r="AA64" s="6">
        <f t="shared" si="33"/>
        <v>9450</v>
      </c>
      <c r="AB64" s="6">
        <f t="shared" si="33"/>
        <v>9650</v>
      </c>
      <c r="AC64" s="6">
        <f t="shared" si="33"/>
        <v>9850</v>
      </c>
      <c r="AD64" s="6">
        <f t="shared" si="33"/>
        <v>10050</v>
      </c>
      <c r="AE64" s="6">
        <f t="shared" si="33"/>
        <v>10250</v>
      </c>
      <c r="AF64" s="6">
        <f t="shared" si="33"/>
        <v>10450</v>
      </c>
      <c r="AG64" s="6">
        <f t="shared" si="33"/>
        <v>10650</v>
      </c>
      <c r="AH64" s="6">
        <f t="shared" si="33"/>
        <v>10850</v>
      </c>
      <c r="AI64" s="6">
        <f t="shared" si="33"/>
        <v>11050</v>
      </c>
    </row>
    <row r="65" spans="2:35" ht="17.25" customHeight="1">
      <c r="B65" s="119"/>
      <c r="C65" s="121" t="s">
        <v>53</v>
      </c>
      <c r="D65" s="122"/>
      <c r="E65" s="6">
        <v>942</v>
      </c>
      <c r="F65" s="6">
        <v>942</v>
      </c>
      <c r="G65" s="6">
        <v>942</v>
      </c>
      <c r="H65" s="6">
        <v>942</v>
      </c>
      <c r="I65" s="6">
        <v>942</v>
      </c>
      <c r="J65" s="6">
        <v>942</v>
      </c>
      <c r="K65" s="6">
        <v>942</v>
      </c>
      <c r="L65" s="6">
        <v>942</v>
      </c>
      <c r="M65" s="6">
        <v>942</v>
      </c>
      <c r="N65" s="6">
        <v>942</v>
      </c>
      <c r="O65" s="6">
        <v>942</v>
      </c>
      <c r="P65" s="6">
        <v>942</v>
      </c>
      <c r="Q65" s="6">
        <v>942</v>
      </c>
      <c r="R65" s="6">
        <v>942</v>
      </c>
      <c r="S65" s="6">
        <v>942</v>
      </c>
      <c r="T65" s="6">
        <v>942</v>
      </c>
      <c r="U65" s="6">
        <v>942</v>
      </c>
      <c r="V65" s="6">
        <v>942</v>
      </c>
      <c r="W65" s="6">
        <v>942</v>
      </c>
      <c r="X65" s="6">
        <v>942</v>
      </c>
      <c r="Y65" s="6">
        <v>942</v>
      </c>
      <c r="Z65" s="6">
        <v>942</v>
      </c>
      <c r="AA65" s="6">
        <v>942</v>
      </c>
      <c r="AB65" s="6">
        <v>942</v>
      </c>
      <c r="AC65" s="6">
        <v>942</v>
      </c>
      <c r="AD65" s="6">
        <v>942</v>
      </c>
      <c r="AE65" s="6">
        <v>942</v>
      </c>
      <c r="AF65" s="6">
        <v>942</v>
      </c>
      <c r="AG65" s="6">
        <v>942</v>
      </c>
      <c r="AH65" s="6">
        <v>942</v>
      </c>
      <c r="AI65" s="6">
        <v>942</v>
      </c>
    </row>
    <row r="66" spans="2:35" ht="17.25" customHeight="1">
      <c r="B66" s="119"/>
      <c r="C66" s="121" t="s">
        <v>54</v>
      </c>
      <c r="D66" s="122"/>
      <c r="E66" s="6">
        <v>1000</v>
      </c>
      <c r="F66" s="6">
        <v>1000</v>
      </c>
      <c r="G66" s="6">
        <v>1000</v>
      </c>
      <c r="H66" s="6">
        <v>1000</v>
      </c>
      <c r="I66" s="6">
        <v>1000</v>
      </c>
      <c r="J66" s="6">
        <v>1000</v>
      </c>
      <c r="K66" s="6">
        <v>1000</v>
      </c>
      <c r="L66" s="6">
        <v>1000</v>
      </c>
      <c r="M66" s="6">
        <v>1000</v>
      </c>
      <c r="N66" s="6">
        <v>1000</v>
      </c>
      <c r="O66" s="6">
        <v>1000</v>
      </c>
      <c r="P66" s="6">
        <v>1000</v>
      </c>
      <c r="Q66" s="6">
        <v>1000</v>
      </c>
      <c r="R66" s="6">
        <v>1000</v>
      </c>
      <c r="S66" s="6">
        <v>1000</v>
      </c>
      <c r="T66" s="6">
        <v>1000</v>
      </c>
      <c r="U66" s="6">
        <v>1000</v>
      </c>
      <c r="V66" s="6">
        <v>1000</v>
      </c>
      <c r="W66" s="6">
        <v>1000</v>
      </c>
      <c r="X66" s="6">
        <v>1000</v>
      </c>
      <c r="Y66" s="6">
        <v>1000</v>
      </c>
      <c r="Z66" s="6">
        <v>1000</v>
      </c>
      <c r="AA66" s="6">
        <v>1000</v>
      </c>
      <c r="AB66" s="6">
        <v>1000</v>
      </c>
      <c r="AC66" s="6">
        <v>1000</v>
      </c>
      <c r="AD66" s="6">
        <v>1000</v>
      </c>
      <c r="AE66" s="6">
        <v>1000</v>
      </c>
      <c r="AF66" s="6">
        <v>1000</v>
      </c>
      <c r="AG66" s="6">
        <v>1000</v>
      </c>
      <c r="AH66" s="6">
        <v>1000</v>
      </c>
      <c r="AI66" s="6">
        <v>1000</v>
      </c>
    </row>
    <row r="67" spans="2:35" ht="20.25" customHeight="1">
      <c r="B67" s="119"/>
      <c r="C67" s="126" t="s">
        <v>55</v>
      </c>
      <c r="D67" s="127"/>
      <c r="E67" s="6">
        <v>100</v>
      </c>
      <c r="F67" s="6">
        <v>100</v>
      </c>
      <c r="G67" s="6">
        <v>100</v>
      </c>
      <c r="H67" s="6">
        <v>100</v>
      </c>
      <c r="I67" s="6">
        <v>100</v>
      </c>
      <c r="J67" s="6">
        <v>100</v>
      </c>
      <c r="K67" s="6">
        <v>100</v>
      </c>
      <c r="L67" s="6">
        <v>100</v>
      </c>
      <c r="M67" s="6">
        <v>100</v>
      </c>
      <c r="N67" s="6">
        <v>100</v>
      </c>
      <c r="O67" s="6">
        <v>100</v>
      </c>
      <c r="P67" s="6">
        <v>100</v>
      </c>
      <c r="Q67" s="6">
        <v>100</v>
      </c>
      <c r="R67" s="6">
        <v>100</v>
      </c>
      <c r="S67" s="6">
        <v>100</v>
      </c>
      <c r="T67" s="6">
        <v>100</v>
      </c>
      <c r="U67" s="6">
        <v>100</v>
      </c>
      <c r="V67" s="6">
        <v>100</v>
      </c>
      <c r="W67" s="6">
        <v>100</v>
      </c>
      <c r="X67" s="6">
        <v>100</v>
      </c>
      <c r="Y67" s="6">
        <v>100</v>
      </c>
      <c r="Z67" s="6">
        <v>100</v>
      </c>
      <c r="AA67" s="6">
        <v>100</v>
      </c>
      <c r="AB67" s="6">
        <v>100</v>
      </c>
      <c r="AC67" s="6">
        <v>100</v>
      </c>
      <c r="AD67" s="6">
        <v>100</v>
      </c>
      <c r="AE67" s="6">
        <v>100</v>
      </c>
      <c r="AF67" s="6">
        <v>100</v>
      </c>
      <c r="AG67" s="6">
        <v>100</v>
      </c>
      <c r="AH67" s="6">
        <v>100</v>
      </c>
      <c r="AI67" s="6">
        <v>100</v>
      </c>
    </row>
    <row r="68" spans="2:35" ht="17.25" customHeight="1">
      <c r="B68" s="119"/>
      <c r="C68" s="121" t="s">
        <v>57</v>
      </c>
      <c r="D68" s="122"/>
      <c r="E68" s="6">
        <f>E63*50/100</f>
        <v>1570</v>
      </c>
      <c r="F68" s="6">
        <f aca="true" t="shared" si="34" ref="F68:AI68">F63*50/100</f>
        <v>1630</v>
      </c>
      <c r="G68" s="6">
        <f t="shared" si="34"/>
        <v>1690</v>
      </c>
      <c r="H68" s="6">
        <f t="shared" si="34"/>
        <v>1750</v>
      </c>
      <c r="I68" s="6">
        <f t="shared" si="34"/>
        <v>1810</v>
      </c>
      <c r="J68" s="6">
        <f t="shared" si="34"/>
        <v>1870</v>
      </c>
      <c r="K68" s="6">
        <f t="shared" si="34"/>
        <v>1930</v>
      </c>
      <c r="L68" s="6">
        <f t="shared" si="34"/>
        <v>1990</v>
      </c>
      <c r="M68" s="6">
        <f t="shared" si="34"/>
        <v>2050</v>
      </c>
      <c r="N68" s="6">
        <f t="shared" si="34"/>
        <v>2110</v>
      </c>
      <c r="O68" s="6">
        <f t="shared" si="34"/>
        <v>2170</v>
      </c>
      <c r="P68" s="6">
        <f t="shared" si="34"/>
        <v>2230</v>
      </c>
      <c r="Q68" s="6">
        <f t="shared" si="34"/>
        <v>2290</v>
      </c>
      <c r="R68" s="6">
        <f t="shared" si="34"/>
        <v>2350</v>
      </c>
      <c r="S68" s="6">
        <f t="shared" si="34"/>
        <v>2410</v>
      </c>
      <c r="T68" s="6">
        <f t="shared" si="34"/>
        <v>2470</v>
      </c>
      <c r="U68" s="6">
        <f t="shared" si="34"/>
        <v>2530</v>
      </c>
      <c r="V68" s="6">
        <f t="shared" si="34"/>
        <v>2590</v>
      </c>
      <c r="W68" s="6">
        <f t="shared" si="34"/>
        <v>2650</v>
      </c>
      <c r="X68" s="6">
        <f t="shared" si="34"/>
        <v>2710</v>
      </c>
      <c r="Y68" s="6">
        <f t="shared" si="34"/>
        <v>2770</v>
      </c>
      <c r="Z68" s="6">
        <f t="shared" si="34"/>
        <v>2830</v>
      </c>
      <c r="AA68" s="6">
        <f t="shared" si="34"/>
        <v>2890</v>
      </c>
      <c r="AB68" s="6">
        <f t="shared" si="34"/>
        <v>2950</v>
      </c>
      <c r="AC68" s="6">
        <f t="shared" si="34"/>
        <v>3010</v>
      </c>
      <c r="AD68" s="6">
        <f t="shared" si="34"/>
        <v>3070</v>
      </c>
      <c r="AE68" s="6">
        <f t="shared" si="34"/>
        <v>3130</v>
      </c>
      <c r="AF68" s="6">
        <f t="shared" si="34"/>
        <v>3190</v>
      </c>
      <c r="AG68" s="6">
        <f t="shared" si="34"/>
        <v>3250</v>
      </c>
      <c r="AH68" s="6">
        <f t="shared" si="34"/>
        <v>3310</v>
      </c>
      <c r="AI68" s="6">
        <f t="shared" si="34"/>
        <v>3370</v>
      </c>
    </row>
    <row r="69" spans="2:35" ht="17.25" customHeight="1">
      <c r="B69" s="119"/>
      <c r="C69" s="121" t="s">
        <v>58</v>
      </c>
      <c r="D69" s="122"/>
      <c r="E69" s="15">
        <f>E63*15/100</f>
        <v>471</v>
      </c>
      <c r="F69" s="15">
        <f aca="true" t="shared" si="35" ref="F69:AI69">F63*15/100</f>
        <v>489</v>
      </c>
      <c r="G69" s="15">
        <f t="shared" si="35"/>
        <v>507</v>
      </c>
      <c r="H69" s="15">
        <f t="shared" si="35"/>
        <v>525</v>
      </c>
      <c r="I69" s="15">
        <f t="shared" si="35"/>
        <v>543</v>
      </c>
      <c r="J69" s="15">
        <f t="shared" si="35"/>
        <v>561</v>
      </c>
      <c r="K69" s="15">
        <f t="shared" si="35"/>
        <v>579</v>
      </c>
      <c r="L69" s="15">
        <f t="shared" si="35"/>
        <v>597</v>
      </c>
      <c r="M69" s="15">
        <f t="shared" si="35"/>
        <v>615</v>
      </c>
      <c r="N69" s="15">
        <f t="shared" si="35"/>
        <v>633</v>
      </c>
      <c r="O69" s="15">
        <f t="shared" si="35"/>
        <v>651</v>
      </c>
      <c r="P69" s="15">
        <f t="shared" si="35"/>
        <v>669</v>
      </c>
      <c r="Q69" s="15">
        <f t="shared" si="35"/>
        <v>687</v>
      </c>
      <c r="R69" s="15">
        <f t="shared" si="35"/>
        <v>705</v>
      </c>
      <c r="S69" s="15">
        <f t="shared" si="35"/>
        <v>723</v>
      </c>
      <c r="T69" s="15">
        <f t="shared" si="35"/>
        <v>741</v>
      </c>
      <c r="U69" s="15">
        <f t="shared" si="35"/>
        <v>759</v>
      </c>
      <c r="V69" s="15">
        <f t="shared" si="35"/>
        <v>777</v>
      </c>
      <c r="W69" s="15">
        <f t="shared" si="35"/>
        <v>795</v>
      </c>
      <c r="X69" s="15">
        <f t="shared" si="35"/>
        <v>813</v>
      </c>
      <c r="Y69" s="15">
        <f t="shared" si="35"/>
        <v>831</v>
      </c>
      <c r="Z69" s="15">
        <f t="shared" si="35"/>
        <v>849</v>
      </c>
      <c r="AA69" s="15">
        <f t="shared" si="35"/>
        <v>867</v>
      </c>
      <c r="AB69" s="15">
        <f t="shared" si="35"/>
        <v>885</v>
      </c>
      <c r="AC69" s="15">
        <f t="shared" si="35"/>
        <v>903</v>
      </c>
      <c r="AD69" s="15">
        <f t="shared" si="35"/>
        <v>921</v>
      </c>
      <c r="AE69" s="15">
        <f t="shared" si="35"/>
        <v>939</v>
      </c>
      <c r="AF69" s="15">
        <f t="shared" si="35"/>
        <v>957</v>
      </c>
      <c r="AG69" s="15">
        <f t="shared" si="35"/>
        <v>975</v>
      </c>
      <c r="AH69" s="15">
        <f t="shared" si="35"/>
        <v>993</v>
      </c>
      <c r="AI69" s="15">
        <f t="shared" si="35"/>
        <v>1011</v>
      </c>
    </row>
    <row r="70" spans="2:35" ht="17.25" customHeight="1">
      <c r="B70" s="119"/>
      <c r="C70" s="121" t="s">
        <v>59</v>
      </c>
      <c r="D70" s="122"/>
      <c r="E70" s="15">
        <v>850</v>
      </c>
      <c r="F70" s="15">
        <v>850</v>
      </c>
      <c r="G70" s="15">
        <v>850</v>
      </c>
      <c r="H70" s="15">
        <v>850</v>
      </c>
      <c r="I70" s="15">
        <v>850</v>
      </c>
      <c r="J70" s="15">
        <v>850</v>
      </c>
      <c r="K70" s="15">
        <v>850</v>
      </c>
      <c r="L70" s="15">
        <v>850</v>
      </c>
      <c r="M70" s="15">
        <v>850</v>
      </c>
      <c r="N70" s="15">
        <v>850</v>
      </c>
      <c r="O70" s="15">
        <v>850</v>
      </c>
      <c r="P70" s="15">
        <v>850</v>
      </c>
      <c r="Q70" s="15">
        <v>850</v>
      </c>
      <c r="R70" s="15">
        <v>850</v>
      </c>
      <c r="S70" s="15">
        <v>850</v>
      </c>
      <c r="T70" s="15">
        <v>850</v>
      </c>
      <c r="U70" s="15">
        <v>850</v>
      </c>
      <c r="V70" s="15">
        <v>850</v>
      </c>
      <c r="W70" s="15">
        <v>850</v>
      </c>
      <c r="X70" s="15">
        <v>850</v>
      </c>
      <c r="Y70" s="15">
        <v>850</v>
      </c>
      <c r="Z70" s="15">
        <v>850</v>
      </c>
      <c r="AA70" s="15">
        <v>850</v>
      </c>
      <c r="AB70" s="15">
        <v>850</v>
      </c>
      <c r="AC70" s="15">
        <v>850</v>
      </c>
      <c r="AD70" s="15">
        <v>850</v>
      </c>
      <c r="AE70" s="15">
        <v>850</v>
      </c>
      <c r="AF70" s="15">
        <v>850</v>
      </c>
      <c r="AG70" s="15">
        <v>850</v>
      </c>
      <c r="AH70" s="15">
        <v>850</v>
      </c>
      <c r="AI70" s="15">
        <v>850</v>
      </c>
    </row>
    <row r="71" spans="2:35" s="17" customFormat="1" ht="17.25" customHeight="1">
      <c r="B71" s="119"/>
      <c r="C71" s="128" t="s">
        <v>60</v>
      </c>
      <c r="D71" s="129"/>
      <c r="E71" s="16">
        <f aca="true" t="shared" si="36" ref="E71:AI71">E70+E69+E68+E67+E66+E65+E64</f>
        <v>9983</v>
      </c>
      <c r="F71" s="16">
        <f t="shared" si="36"/>
        <v>10261</v>
      </c>
      <c r="G71" s="16">
        <f t="shared" si="36"/>
        <v>10539</v>
      </c>
      <c r="H71" s="16">
        <f t="shared" si="36"/>
        <v>10817</v>
      </c>
      <c r="I71" s="16">
        <f t="shared" si="36"/>
        <v>11095</v>
      </c>
      <c r="J71" s="16">
        <f t="shared" si="36"/>
        <v>11373</v>
      </c>
      <c r="K71" s="16">
        <f t="shared" si="36"/>
        <v>11651</v>
      </c>
      <c r="L71" s="16">
        <f t="shared" si="36"/>
        <v>11929</v>
      </c>
      <c r="M71" s="16">
        <f t="shared" si="36"/>
        <v>12207</v>
      </c>
      <c r="N71" s="16">
        <f t="shared" si="36"/>
        <v>12485</v>
      </c>
      <c r="O71" s="16">
        <f t="shared" si="36"/>
        <v>12763</v>
      </c>
      <c r="P71" s="16">
        <f t="shared" si="36"/>
        <v>13041</v>
      </c>
      <c r="Q71" s="16">
        <f t="shared" si="36"/>
        <v>13319</v>
      </c>
      <c r="R71" s="16">
        <f t="shared" si="36"/>
        <v>13597</v>
      </c>
      <c r="S71" s="16">
        <f t="shared" si="36"/>
        <v>13875</v>
      </c>
      <c r="T71" s="16">
        <f t="shared" si="36"/>
        <v>14153</v>
      </c>
      <c r="U71" s="16">
        <f t="shared" si="36"/>
        <v>14431</v>
      </c>
      <c r="V71" s="16">
        <f t="shared" si="36"/>
        <v>14709</v>
      </c>
      <c r="W71" s="16">
        <f t="shared" si="36"/>
        <v>14987</v>
      </c>
      <c r="X71" s="16">
        <f t="shared" si="36"/>
        <v>15265</v>
      </c>
      <c r="Y71" s="16">
        <f t="shared" si="36"/>
        <v>15543</v>
      </c>
      <c r="Z71" s="16">
        <f t="shared" si="36"/>
        <v>15821</v>
      </c>
      <c r="AA71" s="16">
        <f t="shared" si="36"/>
        <v>16099</v>
      </c>
      <c r="AB71" s="16">
        <f t="shared" si="36"/>
        <v>16377</v>
      </c>
      <c r="AC71" s="16">
        <f t="shared" si="36"/>
        <v>16655</v>
      </c>
      <c r="AD71" s="16">
        <f t="shared" si="36"/>
        <v>16933</v>
      </c>
      <c r="AE71" s="16">
        <f t="shared" si="36"/>
        <v>17211</v>
      </c>
      <c r="AF71" s="16">
        <f t="shared" si="36"/>
        <v>17489</v>
      </c>
      <c r="AG71" s="16">
        <f t="shared" si="36"/>
        <v>17767</v>
      </c>
      <c r="AH71" s="16">
        <f t="shared" si="36"/>
        <v>18045</v>
      </c>
      <c r="AI71" s="16">
        <f t="shared" si="36"/>
        <v>18323</v>
      </c>
    </row>
    <row r="72" spans="2:35" s="18" customFormat="1" ht="17.25" customHeight="1">
      <c r="B72" s="119"/>
      <c r="C72" s="121" t="s">
        <v>61</v>
      </c>
      <c r="D72" s="122"/>
      <c r="E72" s="9">
        <v>403</v>
      </c>
      <c r="F72" s="9">
        <v>403</v>
      </c>
      <c r="G72" s="9">
        <v>403</v>
      </c>
      <c r="H72" s="9">
        <v>403</v>
      </c>
      <c r="I72" s="9">
        <v>403</v>
      </c>
      <c r="J72" s="9">
        <v>403</v>
      </c>
      <c r="K72" s="9">
        <v>403</v>
      </c>
      <c r="L72" s="9">
        <v>403</v>
      </c>
      <c r="M72" s="9">
        <v>403</v>
      </c>
      <c r="N72" s="9">
        <v>403</v>
      </c>
      <c r="O72" s="9">
        <v>403</v>
      </c>
      <c r="P72" s="9">
        <v>403</v>
      </c>
      <c r="Q72" s="9">
        <v>403</v>
      </c>
      <c r="R72" s="9">
        <v>403</v>
      </c>
      <c r="S72" s="9">
        <v>403</v>
      </c>
      <c r="T72" s="9">
        <v>403</v>
      </c>
      <c r="U72" s="9">
        <v>403</v>
      </c>
      <c r="V72" s="9">
        <v>403</v>
      </c>
      <c r="W72" s="9">
        <v>403</v>
      </c>
      <c r="X72" s="9">
        <v>403</v>
      </c>
      <c r="Y72" s="9">
        <v>403</v>
      </c>
      <c r="Z72" s="9">
        <v>403</v>
      </c>
      <c r="AA72" s="9">
        <v>403</v>
      </c>
      <c r="AB72" s="9">
        <v>403</v>
      </c>
      <c r="AC72" s="9">
        <v>403</v>
      </c>
      <c r="AD72" s="9">
        <v>403</v>
      </c>
      <c r="AE72" s="9">
        <v>403</v>
      </c>
      <c r="AF72" s="9">
        <v>403</v>
      </c>
      <c r="AG72" s="9">
        <v>403</v>
      </c>
      <c r="AH72" s="9">
        <v>403</v>
      </c>
      <c r="AI72" s="9">
        <v>403</v>
      </c>
    </row>
    <row r="73" spans="2:35" s="18" customFormat="1" ht="17.25" customHeight="1">
      <c r="B73" s="119"/>
      <c r="C73" s="121" t="s">
        <v>62</v>
      </c>
      <c r="D73" s="122"/>
      <c r="E73" s="9">
        <v>19</v>
      </c>
      <c r="F73" s="9">
        <v>19</v>
      </c>
      <c r="G73" s="9">
        <v>19</v>
      </c>
      <c r="H73" s="9">
        <v>19</v>
      </c>
      <c r="I73" s="9">
        <v>19</v>
      </c>
      <c r="J73" s="9">
        <v>19</v>
      </c>
      <c r="K73" s="9">
        <v>19</v>
      </c>
      <c r="L73" s="9">
        <v>19</v>
      </c>
      <c r="M73" s="9">
        <v>19</v>
      </c>
      <c r="N73" s="9">
        <v>19</v>
      </c>
      <c r="O73" s="9">
        <v>19</v>
      </c>
      <c r="P73" s="9">
        <v>19</v>
      </c>
      <c r="Q73" s="9">
        <v>19</v>
      </c>
      <c r="R73" s="9">
        <v>19</v>
      </c>
      <c r="S73" s="9">
        <v>19</v>
      </c>
      <c r="T73" s="9">
        <v>19</v>
      </c>
      <c r="U73" s="9">
        <v>19</v>
      </c>
      <c r="V73" s="9">
        <v>19</v>
      </c>
      <c r="W73" s="9">
        <v>19</v>
      </c>
      <c r="X73" s="9">
        <v>19</v>
      </c>
      <c r="Y73" s="9">
        <v>19</v>
      </c>
      <c r="Z73" s="9">
        <v>19</v>
      </c>
      <c r="AA73" s="9">
        <v>19</v>
      </c>
      <c r="AB73" s="9">
        <v>19</v>
      </c>
      <c r="AC73" s="9">
        <v>19</v>
      </c>
      <c r="AD73" s="9">
        <v>19</v>
      </c>
      <c r="AE73" s="9">
        <v>19</v>
      </c>
      <c r="AF73" s="9">
        <v>19</v>
      </c>
      <c r="AG73" s="9">
        <v>19</v>
      </c>
      <c r="AH73" s="9">
        <v>19</v>
      </c>
      <c r="AI73" s="9">
        <v>19</v>
      </c>
    </row>
    <row r="74" spans="2:35" s="18" customFormat="1" ht="17.25" customHeight="1">
      <c r="B74" s="119"/>
      <c r="C74" s="121" t="s">
        <v>63</v>
      </c>
      <c r="D74" s="122"/>
      <c r="E74" s="19">
        <f>E64*1/100</f>
        <v>50.5</v>
      </c>
      <c r="F74" s="19">
        <f aca="true" t="shared" si="37" ref="F74:AI74">F64*1/100</f>
        <v>52.5</v>
      </c>
      <c r="G74" s="19">
        <f t="shared" si="37"/>
        <v>54.5</v>
      </c>
      <c r="H74" s="19">
        <f t="shared" si="37"/>
        <v>56.5</v>
      </c>
      <c r="I74" s="19">
        <f t="shared" si="37"/>
        <v>58.5</v>
      </c>
      <c r="J74" s="19">
        <f t="shared" si="37"/>
        <v>60.5</v>
      </c>
      <c r="K74" s="19">
        <f t="shared" si="37"/>
        <v>62.5</v>
      </c>
      <c r="L74" s="19">
        <f t="shared" si="37"/>
        <v>64.5</v>
      </c>
      <c r="M74" s="19">
        <f t="shared" si="37"/>
        <v>66.5</v>
      </c>
      <c r="N74" s="19">
        <f t="shared" si="37"/>
        <v>68.5</v>
      </c>
      <c r="O74" s="19">
        <f t="shared" si="37"/>
        <v>70.5</v>
      </c>
      <c r="P74" s="19">
        <f t="shared" si="37"/>
        <v>72.5</v>
      </c>
      <c r="Q74" s="19">
        <f t="shared" si="37"/>
        <v>74.5</v>
      </c>
      <c r="R74" s="19">
        <f t="shared" si="37"/>
        <v>76.5</v>
      </c>
      <c r="S74" s="19">
        <f t="shared" si="37"/>
        <v>78.5</v>
      </c>
      <c r="T74" s="19">
        <f t="shared" si="37"/>
        <v>80.5</v>
      </c>
      <c r="U74" s="19">
        <f t="shared" si="37"/>
        <v>82.5</v>
      </c>
      <c r="V74" s="19">
        <f t="shared" si="37"/>
        <v>84.5</v>
      </c>
      <c r="W74" s="19">
        <f t="shared" si="37"/>
        <v>86.5</v>
      </c>
      <c r="X74" s="19">
        <f t="shared" si="37"/>
        <v>88.5</v>
      </c>
      <c r="Y74" s="19">
        <f t="shared" si="37"/>
        <v>90.5</v>
      </c>
      <c r="Z74" s="19">
        <f t="shared" si="37"/>
        <v>92.5</v>
      </c>
      <c r="AA74" s="19">
        <f t="shared" si="37"/>
        <v>94.5</v>
      </c>
      <c r="AB74" s="19">
        <f t="shared" si="37"/>
        <v>96.5</v>
      </c>
      <c r="AC74" s="19">
        <f t="shared" si="37"/>
        <v>98.5</v>
      </c>
      <c r="AD74" s="19">
        <f t="shared" si="37"/>
        <v>100.5</v>
      </c>
      <c r="AE74" s="19">
        <f t="shared" si="37"/>
        <v>102.5</v>
      </c>
      <c r="AF74" s="19">
        <f t="shared" si="37"/>
        <v>104.5</v>
      </c>
      <c r="AG74" s="19">
        <f t="shared" si="37"/>
        <v>106.5</v>
      </c>
      <c r="AH74" s="19">
        <f t="shared" si="37"/>
        <v>108.5</v>
      </c>
      <c r="AI74" s="19">
        <f t="shared" si="37"/>
        <v>110.5</v>
      </c>
    </row>
    <row r="75" spans="2:35" s="17" customFormat="1" ht="17.25" customHeight="1">
      <c r="B75" s="119"/>
      <c r="C75" s="128" t="s">
        <v>64</v>
      </c>
      <c r="D75" s="129"/>
      <c r="E75" s="19">
        <f aca="true" t="shared" si="38" ref="E75:AI75">E74+E73+E72</f>
        <v>472.5</v>
      </c>
      <c r="F75" s="19">
        <f t="shared" si="38"/>
        <v>474.5</v>
      </c>
      <c r="G75" s="19">
        <f t="shared" si="38"/>
        <v>476.5</v>
      </c>
      <c r="H75" s="19">
        <f t="shared" si="38"/>
        <v>478.5</v>
      </c>
      <c r="I75" s="19">
        <f t="shared" si="38"/>
        <v>480.5</v>
      </c>
      <c r="J75" s="19">
        <f t="shared" si="38"/>
        <v>482.5</v>
      </c>
      <c r="K75" s="19">
        <f t="shared" si="38"/>
        <v>484.5</v>
      </c>
      <c r="L75" s="19">
        <f t="shared" si="38"/>
        <v>486.5</v>
      </c>
      <c r="M75" s="19">
        <f t="shared" si="38"/>
        <v>488.5</v>
      </c>
      <c r="N75" s="19">
        <f t="shared" si="38"/>
        <v>490.5</v>
      </c>
      <c r="O75" s="19">
        <f t="shared" si="38"/>
        <v>492.5</v>
      </c>
      <c r="P75" s="19">
        <f t="shared" si="38"/>
        <v>494.5</v>
      </c>
      <c r="Q75" s="19">
        <f t="shared" si="38"/>
        <v>496.5</v>
      </c>
      <c r="R75" s="19">
        <f t="shared" si="38"/>
        <v>498.5</v>
      </c>
      <c r="S75" s="19">
        <f t="shared" si="38"/>
        <v>500.5</v>
      </c>
      <c r="T75" s="19">
        <f t="shared" si="38"/>
        <v>502.5</v>
      </c>
      <c r="U75" s="19">
        <f t="shared" si="38"/>
        <v>504.5</v>
      </c>
      <c r="V75" s="19">
        <f t="shared" si="38"/>
        <v>506.5</v>
      </c>
      <c r="W75" s="19">
        <f t="shared" si="38"/>
        <v>508.5</v>
      </c>
      <c r="X75" s="19">
        <f t="shared" si="38"/>
        <v>510.5</v>
      </c>
      <c r="Y75" s="19">
        <f t="shared" si="38"/>
        <v>512.5</v>
      </c>
      <c r="Z75" s="19">
        <f t="shared" si="38"/>
        <v>514.5</v>
      </c>
      <c r="AA75" s="19">
        <f t="shared" si="38"/>
        <v>516.5</v>
      </c>
      <c r="AB75" s="19">
        <f t="shared" si="38"/>
        <v>518.5</v>
      </c>
      <c r="AC75" s="19">
        <f t="shared" si="38"/>
        <v>520.5</v>
      </c>
      <c r="AD75" s="19">
        <f t="shared" si="38"/>
        <v>522.5</v>
      </c>
      <c r="AE75" s="19">
        <f t="shared" si="38"/>
        <v>524.5</v>
      </c>
      <c r="AF75" s="19">
        <f t="shared" si="38"/>
        <v>526.5</v>
      </c>
      <c r="AG75" s="19">
        <f t="shared" si="38"/>
        <v>528.5</v>
      </c>
      <c r="AH75" s="19">
        <f t="shared" si="38"/>
        <v>530.5</v>
      </c>
      <c r="AI75" s="19">
        <f t="shared" si="38"/>
        <v>532.5</v>
      </c>
    </row>
    <row r="76" spans="2:35" s="17" customFormat="1" ht="17.25" customHeight="1">
      <c r="B76" s="120"/>
      <c r="C76" s="128" t="s">
        <v>65</v>
      </c>
      <c r="D76" s="129"/>
      <c r="E76" s="19">
        <f aca="true" t="shared" si="39" ref="E76:AI76">E71-E75</f>
        <v>9510.5</v>
      </c>
      <c r="F76" s="19">
        <f t="shared" si="39"/>
        <v>9786.5</v>
      </c>
      <c r="G76" s="19">
        <f t="shared" si="39"/>
        <v>10062.5</v>
      </c>
      <c r="H76" s="19">
        <f t="shared" si="39"/>
        <v>10338.5</v>
      </c>
      <c r="I76" s="19">
        <f t="shared" si="39"/>
        <v>10614.5</v>
      </c>
      <c r="J76" s="19">
        <f t="shared" si="39"/>
        <v>10890.5</v>
      </c>
      <c r="K76" s="19">
        <f t="shared" si="39"/>
        <v>11166.5</v>
      </c>
      <c r="L76" s="19">
        <f t="shared" si="39"/>
        <v>11442.5</v>
      </c>
      <c r="M76" s="19">
        <f t="shared" si="39"/>
        <v>11718.5</v>
      </c>
      <c r="N76" s="19">
        <f t="shared" si="39"/>
        <v>11994.5</v>
      </c>
      <c r="O76" s="19">
        <f t="shared" si="39"/>
        <v>12270.5</v>
      </c>
      <c r="P76" s="19">
        <f t="shared" si="39"/>
        <v>12546.5</v>
      </c>
      <c r="Q76" s="19">
        <f t="shared" si="39"/>
        <v>12822.5</v>
      </c>
      <c r="R76" s="19">
        <f t="shared" si="39"/>
        <v>13098.5</v>
      </c>
      <c r="S76" s="19">
        <f t="shared" si="39"/>
        <v>13374.5</v>
      </c>
      <c r="T76" s="19">
        <f t="shared" si="39"/>
        <v>13650.5</v>
      </c>
      <c r="U76" s="19">
        <f t="shared" si="39"/>
        <v>13926.5</v>
      </c>
      <c r="V76" s="19">
        <f t="shared" si="39"/>
        <v>14202.5</v>
      </c>
      <c r="W76" s="19">
        <f t="shared" si="39"/>
        <v>14478.5</v>
      </c>
      <c r="X76" s="19">
        <f t="shared" si="39"/>
        <v>14754.5</v>
      </c>
      <c r="Y76" s="19">
        <f t="shared" si="39"/>
        <v>15030.5</v>
      </c>
      <c r="Z76" s="19">
        <f t="shared" si="39"/>
        <v>15306.5</v>
      </c>
      <c r="AA76" s="19">
        <f t="shared" si="39"/>
        <v>15582.5</v>
      </c>
      <c r="AB76" s="19">
        <f t="shared" si="39"/>
        <v>15858.5</v>
      </c>
      <c r="AC76" s="19">
        <f t="shared" si="39"/>
        <v>16134.5</v>
      </c>
      <c r="AD76" s="19">
        <f t="shared" si="39"/>
        <v>16410.5</v>
      </c>
      <c r="AE76" s="19">
        <f t="shared" si="39"/>
        <v>16686.5</v>
      </c>
      <c r="AF76" s="19">
        <f t="shared" si="39"/>
        <v>16962.5</v>
      </c>
      <c r="AG76" s="19">
        <f t="shared" si="39"/>
        <v>17238.5</v>
      </c>
      <c r="AH76" s="19">
        <f t="shared" si="39"/>
        <v>17514.5</v>
      </c>
      <c r="AI76" s="19">
        <f t="shared" si="39"/>
        <v>17790.5</v>
      </c>
    </row>
    <row r="77" spans="2:35" s="17" customFormat="1" ht="7.5" customHeight="1">
      <c r="B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5"/>
    </row>
    <row r="78" spans="2:35" ht="17.25" customHeight="1">
      <c r="B78" s="118">
        <v>4</v>
      </c>
      <c r="C78" s="7" t="s">
        <v>7</v>
      </c>
      <c r="D78" s="8" t="s">
        <v>4</v>
      </c>
      <c r="E78" s="9">
        <v>3240</v>
      </c>
      <c r="F78" s="9">
        <f>E78+140</f>
        <v>3380</v>
      </c>
      <c r="G78" s="9">
        <f aca="true" t="shared" si="40" ref="G78:AI78">F78+140</f>
        <v>3520</v>
      </c>
      <c r="H78" s="9">
        <f t="shared" si="40"/>
        <v>3660</v>
      </c>
      <c r="I78" s="9">
        <f t="shared" si="40"/>
        <v>3800</v>
      </c>
      <c r="J78" s="9">
        <f t="shared" si="40"/>
        <v>3940</v>
      </c>
      <c r="K78" s="9">
        <f t="shared" si="40"/>
        <v>4080</v>
      </c>
      <c r="L78" s="9">
        <f t="shared" si="40"/>
        <v>4220</v>
      </c>
      <c r="M78" s="9">
        <f t="shared" si="40"/>
        <v>4360</v>
      </c>
      <c r="N78" s="9">
        <f t="shared" si="40"/>
        <v>4500</v>
      </c>
      <c r="O78" s="9">
        <f t="shared" si="40"/>
        <v>4640</v>
      </c>
      <c r="P78" s="9">
        <f t="shared" si="40"/>
        <v>4780</v>
      </c>
      <c r="Q78" s="9">
        <f t="shared" si="40"/>
        <v>4920</v>
      </c>
      <c r="R78" s="9">
        <f t="shared" si="40"/>
        <v>5060</v>
      </c>
      <c r="S78" s="9">
        <f t="shared" si="40"/>
        <v>5200</v>
      </c>
      <c r="T78" s="9">
        <f t="shared" si="40"/>
        <v>5340</v>
      </c>
      <c r="U78" s="9">
        <f t="shared" si="40"/>
        <v>5480</v>
      </c>
      <c r="V78" s="9">
        <f t="shared" si="40"/>
        <v>5620</v>
      </c>
      <c r="W78" s="9">
        <f t="shared" si="40"/>
        <v>5760</v>
      </c>
      <c r="X78" s="9">
        <f t="shared" si="40"/>
        <v>5900</v>
      </c>
      <c r="Y78" s="9">
        <f t="shared" si="40"/>
        <v>6040</v>
      </c>
      <c r="Z78" s="9">
        <f t="shared" si="40"/>
        <v>6180</v>
      </c>
      <c r="AA78" s="9">
        <f t="shared" si="40"/>
        <v>6320</v>
      </c>
      <c r="AB78" s="9">
        <f t="shared" si="40"/>
        <v>6460</v>
      </c>
      <c r="AC78" s="9">
        <f t="shared" si="40"/>
        <v>6600</v>
      </c>
      <c r="AD78" s="9">
        <f t="shared" si="40"/>
        <v>6740</v>
      </c>
      <c r="AE78" s="9">
        <f t="shared" si="40"/>
        <v>6880</v>
      </c>
      <c r="AF78" s="9">
        <f t="shared" si="40"/>
        <v>7020</v>
      </c>
      <c r="AG78" s="9">
        <f t="shared" si="40"/>
        <v>7160</v>
      </c>
      <c r="AH78" s="9">
        <f t="shared" si="40"/>
        <v>7300</v>
      </c>
      <c r="AI78" s="9">
        <f t="shared" si="40"/>
        <v>7440</v>
      </c>
    </row>
    <row r="79" spans="2:35" ht="17.25" customHeight="1">
      <c r="B79" s="119"/>
      <c r="C79" s="5" t="s">
        <v>31</v>
      </c>
      <c r="D79" s="6" t="s">
        <v>26</v>
      </c>
      <c r="E79" s="6">
        <v>5200</v>
      </c>
      <c r="F79" s="6">
        <f>E79+230</f>
        <v>5430</v>
      </c>
      <c r="G79" s="6">
        <f aca="true" t="shared" si="41" ref="G79:AI79">F79+230</f>
        <v>5660</v>
      </c>
      <c r="H79" s="6">
        <f t="shared" si="41"/>
        <v>5890</v>
      </c>
      <c r="I79" s="6">
        <f t="shared" si="41"/>
        <v>6120</v>
      </c>
      <c r="J79" s="6">
        <f t="shared" si="41"/>
        <v>6350</v>
      </c>
      <c r="K79" s="6">
        <f t="shared" si="41"/>
        <v>6580</v>
      </c>
      <c r="L79" s="6">
        <f t="shared" si="41"/>
        <v>6810</v>
      </c>
      <c r="M79" s="6">
        <f t="shared" si="41"/>
        <v>7040</v>
      </c>
      <c r="N79" s="6">
        <f t="shared" si="41"/>
        <v>7270</v>
      </c>
      <c r="O79" s="6">
        <f t="shared" si="41"/>
        <v>7500</v>
      </c>
      <c r="P79" s="6">
        <f t="shared" si="41"/>
        <v>7730</v>
      </c>
      <c r="Q79" s="6">
        <f t="shared" si="41"/>
        <v>7960</v>
      </c>
      <c r="R79" s="6">
        <f t="shared" si="41"/>
        <v>8190</v>
      </c>
      <c r="S79" s="6">
        <f t="shared" si="41"/>
        <v>8420</v>
      </c>
      <c r="T79" s="6">
        <f t="shared" si="41"/>
        <v>8650</v>
      </c>
      <c r="U79" s="6">
        <f t="shared" si="41"/>
        <v>8880</v>
      </c>
      <c r="V79" s="6">
        <f t="shared" si="41"/>
        <v>9110</v>
      </c>
      <c r="W79" s="6">
        <f t="shared" si="41"/>
        <v>9340</v>
      </c>
      <c r="X79" s="6">
        <f t="shared" si="41"/>
        <v>9570</v>
      </c>
      <c r="Y79" s="6">
        <f t="shared" si="41"/>
        <v>9800</v>
      </c>
      <c r="Z79" s="6">
        <f t="shared" si="41"/>
        <v>10030</v>
      </c>
      <c r="AA79" s="6">
        <f t="shared" si="41"/>
        <v>10260</v>
      </c>
      <c r="AB79" s="6">
        <f t="shared" si="41"/>
        <v>10490</v>
      </c>
      <c r="AC79" s="6">
        <f t="shared" si="41"/>
        <v>10720</v>
      </c>
      <c r="AD79" s="6">
        <f t="shared" si="41"/>
        <v>10950</v>
      </c>
      <c r="AE79" s="6">
        <f t="shared" si="41"/>
        <v>11180</v>
      </c>
      <c r="AF79" s="6">
        <f t="shared" si="41"/>
        <v>11410</v>
      </c>
      <c r="AG79" s="6">
        <f t="shared" si="41"/>
        <v>11640</v>
      </c>
      <c r="AH79" s="6">
        <f t="shared" si="41"/>
        <v>11870</v>
      </c>
      <c r="AI79" s="6">
        <f t="shared" si="41"/>
        <v>12100</v>
      </c>
    </row>
    <row r="80" spans="2:35" ht="17.25" customHeight="1">
      <c r="B80" s="119"/>
      <c r="C80" s="121" t="s">
        <v>53</v>
      </c>
      <c r="D80" s="122"/>
      <c r="E80" s="6">
        <v>972</v>
      </c>
      <c r="F80" s="6">
        <v>972</v>
      </c>
      <c r="G80" s="6">
        <v>972</v>
      </c>
      <c r="H80" s="6">
        <v>972</v>
      </c>
      <c r="I80" s="6">
        <v>972</v>
      </c>
      <c r="J80" s="6">
        <v>972</v>
      </c>
      <c r="K80" s="6">
        <v>972</v>
      </c>
      <c r="L80" s="6">
        <v>972</v>
      </c>
      <c r="M80" s="6">
        <v>972</v>
      </c>
      <c r="N80" s="6">
        <v>972</v>
      </c>
      <c r="O80" s="6">
        <v>972</v>
      </c>
      <c r="P80" s="6">
        <v>972</v>
      </c>
      <c r="Q80" s="6">
        <v>972</v>
      </c>
      <c r="R80" s="6">
        <v>972</v>
      </c>
      <c r="S80" s="6">
        <v>972</v>
      </c>
      <c r="T80" s="6">
        <v>972</v>
      </c>
      <c r="U80" s="6">
        <v>972</v>
      </c>
      <c r="V80" s="6">
        <v>972</v>
      </c>
      <c r="W80" s="6">
        <v>972</v>
      </c>
      <c r="X80" s="6">
        <v>972</v>
      </c>
      <c r="Y80" s="6">
        <v>972</v>
      </c>
      <c r="Z80" s="6">
        <v>972</v>
      </c>
      <c r="AA80" s="6">
        <v>972</v>
      </c>
      <c r="AB80" s="6">
        <v>972</v>
      </c>
      <c r="AC80" s="6">
        <v>972</v>
      </c>
      <c r="AD80" s="6">
        <v>972</v>
      </c>
      <c r="AE80" s="6">
        <v>972</v>
      </c>
      <c r="AF80" s="6">
        <v>972</v>
      </c>
      <c r="AG80" s="6">
        <v>972</v>
      </c>
      <c r="AH80" s="6">
        <v>972</v>
      </c>
      <c r="AI80" s="6">
        <v>972</v>
      </c>
    </row>
    <row r="81" spans="2:35" ht="17.25" customHeight="1">
      <c r="B81" s="119"/>
      <c r="C81" s="121" t="s">
        <v>54</v>
      </c>
      <c r="D81" s="122"/>
      <c r="E81" s="6">
        <v>1000</v>
      </c>
      <c r="F81" s="6">
        <v>1000</v>
      </c>
      <c r="G81" s="6">
        <v>1000</v>
      </c>
      <c r="H81" s="6">
        <v>1000</v>
      </c>
      <c r="I81" s="6">
        <v>1000</v>
      </c>
      <c r="J81" s="6">
        <v>1000</v>
      </c>
      <c r="K81" s="6">
        <v>1000</v>
      </c>
      <c r="L81" s="6">
        <v>1000</v>
      </c>
      <c r="M81" s="6">
        <v>1000</v>
      </c>
      <c r="N81" s="6">
        <v>1000</v>
      </c>
      <c r="O81" s="6">
        <v>1000</v>
      </c>
      <c r="P81" s="6">
        <v>1000</v>
      </c>
      <c r="Q81" s="6">
        <v>1000</v>
      </c>
      <c r="R81" s="6">
        <v>1000</v>
      </c>
      <c r="S81" s="6">
        <v>1000</v>
      </c>
      <c r="T81" s="6">
        <v>1000</v>
      </c>
      <c r="U81" s="6">
        <v>1000</v>
      </c>
      <c r="V81" s="6">
        <v>1000</v>
      </c>
      <c r="W81" s="6">
        <v>1000</v>
      </c>
      <c r="X81" s="6">
        <v>1000</v>
      </c>
      <c r="Y81" s="6">
        <v>1000</v>
      </c>
      <c r="Z81" s="6">
        <v>1000</v>
      </c>
      <c r="AA81" s="6">
        <v>1000</v>
      </c>
      <c r="AB81" s="6">
        <v>1000</v>
      </c>
      <c r="AC81" s="6">
        <v>1000</v>
      </c>
      <c r="AD81" s="6">
        <v>1000</v>
      </c>
      <c r="AE81" s="6">
        <v>1000</v>
      </c>
      <c r="AF81" s="6">
        <v>1000</v>
      </c>
      <c r="AG81" s="6">
        <v>1000</v>
      </c>
      <c r="AH81" s="6">
        <v>1000</v>
      </c>
      <c r="AI81" s="6">
        <v>1000</v>
      </c>
    </row>
    <row r="82" spans="2:35" ht="20.25" customHeight="1">
      <c r="B82" s="119"/>
      <c r="C82" s="126" t="s">
        <v>55</v>
      </c>
      <c r="D82" s="127"/>
      <c r="E82" s="6">
        <v>100</v>
      </c>
      <c r="F82" s="6">
        <v>100</v>
      </c>
      <c r="G82" s="6">
        <v>100</v>
      </c>
      <c r="H82" s="6">
        <v>100</v>
      </c>
      <c r="I82" s="6">
        <v>100</v>
      </c>
      <c r="J82" s="6">
        <v>100</v>
      </c>
      <c r="K82" s="6">
        <v>100</v>
      </c>
      <c r="L82" s="6">
        <v>100</v>
      </c>
      <c r="M82" s="6">
        <v>100</v>
      </c>
      <c r="N82" s="6">
        <v>100</v>
      </c>
      <c r="O82" s="6">
        <v>100</v>
      </c>
      <c r="P82" s="6">
        <v>100</v>
      </c>
      <c r="Q82" s="6">
        <v>100</v>
      </c>
      <c r="R82" s="6">
        <v>100</v>
      </c>
      <c r="S82" s="6">
        <v>100</v>
      </c>
      <c r="T82" s="6">
        <v>100</v>
      </c>
      <c r="U82" s="6">
        <v>100</v>
      </c>
      <c r="V82" s="6">
        <v>100</v>
      </c>
      <c r="W82" s="6">
        <v>100</v>
      </c>
      <c r="X82" s="6">
        <v>100</v>
      </c>
      <c r="Y82" s="6">
        <v>100</v>
      </c>
      <c r="Z82" s="6">
        <v>100</v>
      </c>
      <c r="AA82" s="6">
        <v>100</v>
      </c>
      <c r="AB82" s="6">
        <v>100</v>
      </c>
      <c r="AC82" s="6">
        <v>100</v>
      </c>
      <c r="AD82" s="6">
        <v>100</v>
      </c>
      <c r="AE82" s="6">
        <v>100</v>
      </c>
      <c r="AF82" s="6">
        <v>100</v>
      </c>
      <c r="AG82" s="6">
        <v>100</v>
      </c>
      <c r="AH82" s="6">
        <v>100</v>
      </c>
      <c r="AI82" s="6">
        <v>100</v>
      </c>
    </row>
    <row r="83" spans="2:35" ht="17.25" customHeight="1">
      <c r="B83" s="119"/>
      <c r="C83" s="121" t="s">
        <v>57</v>
      </c>
      <c r="D83" s="122"/>
      <c r="E83" s="6">
        <f>E78*50/100</f>
        <v>1620</v>
      </c>
      <c r="F83" s="6">
        <f aca="true" t="shared" si="42" ref="F83:AI83">F78*50/100</f>
        <v>1690</v>
      </c>
      <c r="G83" s="6">
        <f t="shared" si="42"/>
        <v>1760</v>
      </c>
      <c r="H83" s="6">
        <f t="shared" si="42"/>
        <v>1830</v>
      </c>
      <c r="I83" s="6">
        <f t="shared" si="42"/>
        <v>1900</v>
      </c>
      <c r="J83" s="6">
        <f t="shared" si="42"/>
        <v>1970</v>
      </c>
      <c r="K83" s="6">
        <f t="shared" si="42"/>
        <v>2040</v>
      </c>
      <c r="L83" s="6">
        <f t="shared" si="42"/>
        <v>2110</v>
      </c>
      <c r="M83" s="6">
        <f t="shared" si="42"/>
        <v>2180</v>
      </c>
      <c r="N83" s="6">
        <f t="shared" si="42"/>
        <v>2250</v>
      </c>
      <c r="O83" s="6">
        <f t="shared" si="42"/>
        <v>2320</v>
      </c>
      <c r="P83" s="6">
        <f t="shared" si="42"/>
        <v>2390</v>
      </c>
      <c r="Q83" s="6">
        <f t="shared" si="42"/>
        <v>2460</v>
      </c>
      <c r="R83" s="6">
        <f t="shared" si="42"/>
        <v>2530</v>
      </c>
      <c r="S83" s="6">
        <f t="shared" si="42"/>
        <v>2600</v>
      </c>
      <c r="T83" s="6">
        <f t="shared" si="42"/>
        <v>2670</v>
      </c>
      <c r="U83" s="6">
        <f t="shared" si="42"/>
        <v>2740</v>
      </c>
      <c r="V83" s="6">
        <f t="shared" si="42"/>
        <v>2810</v>
      </c>
      <c r="W83" s="6">
        <f t="shared" si="42"/>
        <v>2880</v>
      </c>
      <c r="X83" s="6">
        <f t="shared" si="42"/>
        <v>2950</v>
      </c>
      <c r="Y83" s="6">
        <f t="shared" si="42"/>
        <v>3020</v>
      </c>
      <c r="Z83" s="6">
        <f t="shared" si="42"/>
        <v>3090</v>
      </c>
      <c r="AA83" s="6">
        <f t="shared" si="42"/>
        <v>3160</v>
      </c>
      <c r="AB83" s="6">
        <f t="shared" si="42"/>
        <v>3230</v>
      </c>
      <c r="AC83" s="6">
        <f t="shared" si="42"/>
        <v>3300</v>
      </c>
      <c r="AD83" s="6">
        <f t="shared" si="42"/>
        <v>3370</v>
      </c>
      <c r="AE83" s="6">
        <f t="shared" si="42"/>
        <v>3440</v>
      </c>
      <c r="AF83" s="6">
        <f t="shared" si="42"/>
        <v>3510</v>
      </c>
      <c r="AG83" s="6">
        <f t="shared" si="42"/>
        <v>3580</v>
      </c>
      <c r="AH83" s="6">
        <f t="shared" si="42"/>
        <v>3650</v>
      </c>
      <c r="AI83" s="6">
        <f t="shared" si="42"/>
        <v>3720</v>
      </c>
    </row>
    <row r="84" spans="2:35" ht="17.25" customHeight="1">
      <c r="B84" s="119"/>
      <c r="C84" s="121" t="s">
        <v>58</v>
      </c>
      <c r="D84" s="122"/>
      <c r="E84" s="15">
        <f>E78*15/100</f>
        <v>486</v>
      </c>
      <c r="F84" s="15">
        <f aca="true" t="shared" si="43" ref="F84:AI84">F78*15/100</f>
        <v>507</v>
      </c>
      <c r="G84" s="15">
        <f t="shared" si="43"/>
        <v>528</v>
      </c>
      <c r="H84" s="15">
        <f t="shared" si="43"/>
        <v>549</v>
      </c>
      <c r="I84" s="15">
        <f t="shared" si="43"/>
        <v>570</v>
      </c>
      <c r="J84" s="15">
        <f t="shared" si="43"/>
        <v>591</v>
      </c>
      <c r="K84" s="15">
        <f t="shared" si="43"/>
        <v>612</v>
      </c>
      <c r="L84" s="15">
        <f t="shared" si="43"/>
        <v>633</v>
      </c>
      <c r="M84" s="15">
        <f t="shared" si="43"/>
        <v>654</v>
      </c>
      <c r="N84" s="15">
        <f t="shared" si="43"/>
        <v>675</v>
      </c>
      <c r="O84" s="15">
        <f t="shared" si="43"/>
        <v>696</v>
      </c>
      <c r="P84" s="15">
        <f t="shared" si="43"/>
        <v>717</v>
      </c>
      <c r="Q84" s="15">
        <f t="shared" si="43"/>
        <v>738</v>
      </c>
      <c r="R84" s="15">
        <f t="shared" si="43"/>
        <v>759</v>
      </c>
      <c r="S84" s="15">
        <f t="shared" si="43"/>
        <v>780</v>
      </c>
      <c r="T84" s="15">
        <f t="shared" si="43"/>
        <v>801</v>
      </c>
      <c r="U84" s="15">
        <f t="shared" si="43"/>
        <v>822</v>
      </c>
      <c r="V84" s="15">
        <f t="shared" si="43"/>
        <v>843</v>
      </c>
      <c r="W84" s="15">
        <f t="shared" si="43"/>
        <v>864</v>
      </c>
      <c r="X84" s="15">
        <f t="shared" si="43"/>
        <v>885</v>
      </c>
      <c r="Y84" s="15">
        <f t="shared" si="43"/>
        <v>906</v>
      </c>
      <c r="Z84" s="15">
        <f t="shared" si="43"/>
        <v>927</v>
      </c>
      <c r="AA84" s="15">
        <f t="shared" si="43"/>
        <v>948</v>
      </c>
      <c r="AB84" s="15">
        <f t="shared" si="43"/>
        <v>969</v>
      </c>
      <c r="AC84" s="15">
        <f t="shared" si="43"/>
        <v>990</v>
      </c>
      <c r="AD84" s="15">
        <f t="shared" si="43"/>
        <v>1011</v>
      </c>
      <c r="AE84" s="15">
        <f t="shared" si="43"/>
        <v>1032</v>
      </c>
      <c r="AF84" s="15">
        <f t="shared" si="43"/>
        <v>1053</v>
      </c>
      <c r="AG84" s="15">
        <f t="shared" si="43"/>
        <v>1074</v>
      </c>
      <c r="AH84" s="15">
        <f t="shared" si="43"/>
        <v>1095</v>
      </c>
      <c r="AI84" s="15">
        <f t="shared" si="43"/>
        <v>1116</v>
      </c>
    </row>
    <row r="85" spans="2:35" ht="17.25" customHeight="1">
      <c r="B85" s="119"/>
      <c r="C85" s="121" t="s">
        <v>59</v>
      </c>
      <c r="D85" s="122"/>
      <c r="E85" s="15">
        <v>850</v>
      </c>
      <c r="F85" s="15">
        <v>850</v>
      </c>
      <c r="G85" s="15">
        <v>850</v>
      </c>
      <c r="H85" s="15">
        <v>850</v>
      </c>
      <c r="I85" s="15">
        <v>850</v>
      </c>
      <c r="J85" s="15">
        <v>850</v>
      </c>
      <c r="K85" s="15">
        <v>850</v>
      </c>
      <c r="L85" s="15">
        <v>850</v>
      </c>
      <c r="M85" s="15">
        <v>850</v>
      </c>
      <c r="N85" s="15">
        <v>850</v>
      </c>
      <c r="O85" s="15">
        <v>850</v>
      </c>
      <c r="P85" s="15">
        <v>850</v>
      </c>
      <c r="Q85" s="15">
        <v>850</v>
      </c>
      <c r="R85" s="15">
        <v>850</v>
      </c>
      <c r="S85" s="15">
        <v>850</v>
      </c>
      <c r="T85" s="15">
        <v>850</v>
      </c>
      <c r="U85" s="15">
        <v>850</v>
      </c>
      <c r="V85" s="15">
        <v>850</v>
      </c>
      <c r="W85" s="15">
        <v>850</v>
      </c>
      <c r="X85" s="15">
        <v>850</v>
      </c>
      <c r="Y85" s="15">
        <v>850</v>
      </c>
      <c r="Z85" s="15">
        <v>850</v>
      </c>
      <c r="AA85" s="15">
        <v>850</v>
      </c>
      <c r="AB85" s="15">
        <v>850</v>
      </c>
      <c r="AC85" s="15">
        <v>850</v>
      </c>
      <c r="AD85" s="15">
        <v>850</v>
      </c>
      <c r="AE85" s="15">
        <v>850</v>
      </c>
      <c r="AF85" s="15">
        <v>850</v>
      </c>
      <c r="AG85" s="15">
        <v>850</v>
      </c>
      <c r="AH85" s="15">
        <v>850</v>
      </c>
      <c r="AI85" s="15">
        <v>850</v>
      </c>
    </row>
    <row r="86" spans="2:35" s="17" customFormat="1" ht="17.25" customHeight="1">
      <c r="B86" s="119"/>
      <c r="C86" s="128" t="s">
        <v>60</v>
      </c>
      <c r="D86" s="129"/>
      <c r="E86" s="16">
        <f aca="true" t="shared" si="44" ref="E86:AI86">E85+E84+E83+E82+E81+E80+E79</f>
        <v>10228</v>
      </c>
      <c r="F86" s="16">
        <f t="shared" si="44"/>
        <v>10549</v>
      </c>
      <c r="G86" s="16">
        <f t="shared" si="44"/>
        <v>10870</v>
      </c>
      <c r="H86" s="16">
        <f t="shared" si="44"/>
        <v>11191</v>
      </c>
      <c r="I86" s="16">
        <f t="shared" si="44"/>
        <v>11512</v>
      </c>
      <c r="J86" s="16">
        <f t="shared" si="44"/>
        <v>11833</v>
      </c>
      <c r="K86" s="16">
        <f t="shared" si="44"/>
        <v>12154</v>
      </c>
      <c r="L86" s="16">
        <f t="shared" si="44"/>
        <v>12475</v>
      </c>
      <c r="M86" s="16">
        <f t="shared" si="44"/>
        <v>12796</v>
      </c>
      <c r="N86" s="16">
        <f t="shared" si="44"/>
        <v>13117</v>
      </c>
      <c r="O86" s="16">
        <f t="shared" si="44"/>
        <v>13438</v>
      </c>
      <c r="P86" s="16">
        <f t="shared" si="44"/>
        <v>13759</v>
      </c>
      <c r="Q86" s="16">
        <f t="shared" si="44"/>
        <v>14080</v>
      </c>
      <c r="R86" s="16">
        <f t="shared" si="44"/>
        <v>14401</v>
      </c>
      <c r="S86" s="16">
        <f t="shared" si="44"/>
        <v>14722</v>
      </c>
      <c r="T86" s="16">
        <f t="shared" si="44"/>
        <v>15043</v>
      </c>
      <c r="U86" s="16">
        <f t="shared" si="44"/>
        <v>15364</v>
      </c>
      <c r="V86" s="16">
        <f t="shared" si="44"/>
        <v>15685</v>
      </c>
      <c r="W86" s="16">
        <f t="shared" si="44"/>
        <v>16006</v>
      </c>
      <c r="X86" s="16">
        <f t="shared" si="44"/>
        <v>16327</v>
      </c>
      <c r="Y86" s="16">
        <f t="shared" si="44"/>
        <v>16648</v>
      </c>
      <c r="Z86" s="16">
        <f t="shared" si="44"/>
        <v>16969</v>
      </c>
      <c r="AA86" s="16">
        <f t="shared" si="44"/>
        <v>17290</v>
      </c>
      <c r="AB86" s="16">
        <f t="shared" si="44"/>
        <v>17611</v>
      </c>
      <c r="AC86" s="16">
        <f t="shared" si="44"/>
        <v>17932</v>
      </c>
      <c r="AD86" s="16">
        <f t="shared" si="44"/>
        <v>18253</v>
      </c>
      <c r="AE86" s="16">
        <f t="shared" si="44"/>
        <v>18574</v>
      </c>
      <c r="AF86" s="16">
        <f t="shared" si="44"/>
        <v>18895</v>
      </c>
      <c r="AG86" s="16">
        <f t="shared" si="44"/>
        <v>19216</v>
      </c>
      <c r="AH86" s="16">
        <f t="shared" si="44"/>
        <v>19537</v>
      </c>
      <c r="AI86" s="16">
        <f t="shared" si="44"/>
        <v>19858</v>
      </c>
    </row>
    <row r="87" spans="2:35" s="18" customFormat="1" ht="17.25" customHeight="1">
      <c r="B87" s="119"/>
      <c r="C87" s="121" t="s">
        <v>61</v>
      </c>
      <c r="D87" s="122"/>
      <c r="E87" s="9">
        <v>433</v>
      </c>
      <c r="F87" s="9">
        <v>433</v>
      </c>
      <c r="G87" s="9">
        <v>433</v>
      </c>
      <c r="H87" s="9">
        <v>433</v>
      </c>
      <c r="I87" s="9">
        <v>433</v>
      </c>
      <c r="J87" s="9">
        <v>433</v>
      </c>
      <c r="K87" s="9">
        <v>433</v>
      </c>
      <c r="L87" s="9">
        <v>433</v>
      </c>
      <c r="M87" s="9">
        <v>433</v>
      </c>
      <c r="N87" s="9">
        <v>433</v>
      </c>
      <c r="O87" s="9">
        <v>433</v>
      </c>
      <c r="P87" s="9">
        <v>433</v>
      </c>
      <c r="Q87" s="9">
        <v>433</v>
      </c>
      <c r="R87" s="9">
        <v>433</v>
      </c>
      <c r="S87" s="9">
        <v>433</v>
      </c>
      <c r="T87" s="9">
        <v>433</v>
      </c>
      <c r="U87" s="9">
        <v>433</v>
      </c>
      <c r="V87" s="9">
        <v>433</v>
      </c>
      <c r="W87" s="9">
        <v>433</v>
      </c>
      <c r="X87" s="9">
        <v>433</v>
      </c>
      <c r="Y87" s="9">
        <v>433</v>
      </c>
      <c r="Z87" s="9">
        <v>433</v>
      </c>
      <c r="AA87" s="9">
        <v>433</v>
      </c>
      <c r="AB87" s="9">
        <v>433</v>
      </c>
      <c r="AC87" s="9">
        <v>433</v>
      </c>
      <c r="AD87" s="9">
        <v>433</v>
      </c>
      <c r="AE87" s="9">
        <v>433</v>
      </c>
      <c r="AF87" s="9">
        <v>433</v>
      </c>
      <c r="AG87" s="9">
        <v>433</v>
      </c>
      <c r="AH87" s="9">
        <v>433</v>
      </c>
      <c r="AI87" s="9">
        <v>433</v>
      </c>
    </row>
    <row r="88" spans="2:35" s="18" customFormat="1" ht="17.25" customHeight="1">
      <c r="B88" s="119"/>
      <c r="C88" s="121" t="s">
        <v>62</v>
      </c>
      <c r="D88" s="122"/>
      <c r="E88" s="9">
        <v>19</v>
      </c>
      <c r="F88" s="9">
        <v>19</v>
      </c>
      <c r="G88" s="9">
        <v>19</v>
      </c>
      <c r="H88" s="9">
        <v>19</v>
      </c>
      <c r="I88" s="9">
        <v>19</v>
      </c>
      <c r="J88" s="9">
        <v>19</v>
      </c>
      <c r="K88" s="9">
        <v>19</v>
      </c>
      <c r="L88" s="9">
        <v>19</v>
      </c>
      <c r="M88" s="9">
        <v>19</v>
      </c>
      <c r="N88" s="9">
        <v>19</v>
      </c>
      <c r="O88" s="9">
        <v>19</v>
      </c>
      <c r="P88" s="9">
        <v>19</v>
      </c>
      <c r="Q88" s="9">
        <v>19</v>
      </c>
      <c r="R88" s="9">
        <v>19</v>
      </c>
      <c r="S88" s="9">
        <v>19</v>
      </c>
      <c r="T88" s="9">
        <v>19</v>
      </c>
      <c r="U88" s="9">
        <v>19</v>
      </c>
      <c r="V88" s="9">
        <v>19</v>
      </c>
      <c r="W88" s="9">
        <v>19</v>
      </c>
      <c r="X88" s="9">
        <v>19</v>
      </c>
      <c r="Y88" s="9">
        <v>19</v>
      </c>
      <c r="Z88" s="9">
        <v>19</v>
      </c>
      <c r="AA88" s="9">
        <v>19</v>
      </c>
      <c r="AB88" s="9">
        <v>19</v>
      </c>
      <c r="AC88" s="9">
        <v>19</v>
      </c>
      <c r="AD88" s="9">
        <v>19</v>
      </c>
      <c r="AE88" s="9">
        <v>19</v>
      </c>
      <c r="AF88" s="9">
        <v>19</v>
      </c>
      <c r="AG88" s="9">
        <v>19</v>
      </c>
      <c r="AH88" s="9">
        <v>19</v>
      </c>
      <c r="AI88" s="9">
        <v>19</v>
      </c>
    </row>
    <row r="89" spans="2:35" s="18" customFormat="1" ht="17.25" customHeight="1">
      <c r="B89" s="119"/>
      <c r="C89" s="121" t="s">
        <v>63</v>
      </c>
      <c r="D89" s="122"/>
      <c r="E89" s="19">
        <f>E79*1/100</f>
        <v>52</v>
      </c>
      <c r="F89" s="19">
        <f aca="true" t="shared" si="45" ref="F89:AI89">F79*1/100</f>
        <v>54.3</v>
      </c>
      <c r="G89" s="19">
        <f t="shared" si="45"/>
        <v>56.6</v>
      </c>
      <c r="H89" s="19">
        <f t="shared" si="45"/>
        <v>58.9</v>
      </c>
      <c r="I89" s="19">
        <f t="shared" si="45"/>
        <v>61.2</v>
      </c>
      <c r="J89" s="19">
        <f t="shared" si="45"/>
        <v>63.5</v>
      </c>
      <c r="K89" s="19">
        <f t="shared" si="45"/>
        <v>65.8</v>
      </c>
      <c r="L89" s="19">
        <f t="shared" si="45"/>
        <v>68.1</v>
      </c>
      <c r="M89" s="19">
        <f t="shared" si="45"/>
        <v>70.4</v>
      </c>
      <c r="N89" s="19">
        <f t="shared" si="45"/>
        <v>72.7</v>
      </c>
      <c r="O89" s="19">
        <f t="shared" si="45"/>
        <v>75</v>
      </c>
      <c r="P89" s="19">
        <f t="shared" si="45"/>
        <v>77.3</v>
      </c>
      <c r="Q89" s="19">
        <f t="shared" si="45"/>
        <v>79.6</v>
      </c>
      <c r="R89" s="19">
        <f t="shared" si="45"/>
        <v>81.9</v>
      </c>
      <c r="S89" s="19">
        <f t="shared" si="45"/>
        <v>84.2</v>
      </c>
      <c r="T89" s="19">
        <f t="shared" si="45"/>
        <v>86.5</v>
      </c>
      <c r="U89" s="19">
        <f t="shared" si="45"/>
        <v>88.8</v>
      </c>
      <c r="V89" s="19">
        <f t="shared" si="45"/>
        <v>91.1</v>
      </c>
      <c r="W89" s="19">
        <f t="shared" si="45"/>
        <v>93.4</v>
      </c>
      <c r="X89" s="19">
        <f t="shared" si="45"/>
        <v>95.7</v>
      </c>
      <c r="Y89" s="19">
        <f t="shared" si="45"/>
        <v>98</v>
      </c>
      <c r="Z89" s="19">
        <f t="shared" si="45"/>
        <v>100.3</v>
      </c>
      <c r="AA89" s="19">
        <f t="shared" si="45"/>
        <v>102.6</v>
      </c>
      <c r="AB89" s="19">
        <f t="shared" si="45"/>
        <v>104.9</v>
      </c>
      <c r="AC89" s="19">
        <f t="shared" si="45"/>
        <v>107.2</v>
      </c>
      <c r="AD89" s="19">
        <f t="shared" si="45"/>
        <v>109.5</v>
      </c>
      <c r="AE89" s="19">
        <f t="shared" si="45"/>
        <v>111.8</v>
      </c>
      <c r="AF89" s="19">
        <f t="shared" si="45"/>
        <v>114.1</v>
      </c>
      <c r="AG89" s="19">
        <f t="shared" si="45"/>
        <v>116.4</v>
      </c>
      <c r="AH89" s="19">
        <f t="shared" si="45"/>
        <v>118.7</v>
      </c>
      <c r="AI89" s="19">
        <f t="shared" si="45"/>
        <v>121</v>
      </c>
    </row>
    <row r="90" spans="2:35" s="17" customFormat="1" ht="17.25" customHeight="1">
      <c r="B90" s="119"/>
      <c r="C90" s="128" t="s">
        <v>64</v>
      </c>
      <c r="D90" s="129"/>
      <c r="E90" s="19">
        <f aca="true" t="shared" si="46" ref="E90:AI90">E89+E88+E87</f>
        <v>504</v>
      </c>
      <c r="F90" s="19">
        <f t="shared" si="46"/>
        <v>506.3</v>
      </c>
      <c r="G90" s="19">
        <f t="shared" si="46"/>
        <v>508.6</v>
      </c>
      <c r="H90" s="19">
        <f t="shared" si="46"/>
        <v>510.9</v>
      </c>
      <c r="I90" s="19">
        <f t="shared" si="46"/>
        <v>513.2</v>
      </c>
      <c r="J90" s="19">
        <f t="shared" si="46"/>
        <v>515.5</v>
      </c>
      <c r="K90" s="19">
        <f t="shared" si="46"/>
        <v>517.8</v>
      </c>
      <c r="L90" s="19">
        <f t="shared" si="46"/>
        <v>520.1</v>
      </c>
      <c r="M90" s="19">
        <f t="shared" si="46"/>
        <v>522.4</v>
      </c>
      <c r="N90" s="19">
        <f t="shared" si="46"/>
        <v>524.7</v>
      </c>
      <c r="O90" s="19">
        <f t="shared" si="46"/>
        <v>527</v>
      </c>
      <c r="P90" s="19">
        <f t="shared" si="46"/>
        <v>529.3</v>
      </c>
      <c r="Q90" s="19">
        <f t="shared" si="46"/>
        <v>531.6</v>
      </c>
      <c r="R90" s="19">
        <f t="shared" si="46"/>
        <v>533.9</v>
      </c>
      <c r="S90" s="19">
        <f t="shared" si="46"/>
        <v>536.2</v>
      </c>
      <c r="T90" s="19">
        <f t="shared" si="46"/>
        <v>538.5</v>
      </c>
      <c r="U90" s="19">
        <f t="shared" si="46"/>
        <v>540.8</v>
      </c>
      <c r="V90" s="19">
        <f t="shared" si="46"/>
        <v>543.1</v>
      </c>
      <c r="W90" s="19">
        <f t="shared" si="46"/>
        <v>545.4</v>
      </c>
      <c r="X90" s="19">
        <f t="shared" si="46"/>
        <v>547.7</v>
      </c>
      <c r="Y90" s="19">
        <f t="shared" si="46"/>
        <v>550</v>
      </c>
      <c r="Z90" s="19">
        <f t="shared" si="46"/>
        <v>552.3</v>
      </c>
      <c r="AA90" s="19">
        <f t="shared" si="46"/>
        <v>554.6</v>
      </c>
      <c r="AB90" s="19">
        <f t="shared" si="46"/>
        <v>556.9</v>
      </c>
      <c r="AC90" s="19">
        <f t="shared" si="46"/>
        <v>559.2</v>
      </c>
      <c r="AD90" s="19">
        <f t="shared" si="46"/>
        <v>561.5</v>
      </c>
      <c r="AE90" s="19">
        <f t="shared" si="46"/>
        <v>563.8</v>
      </c>
      <c r="AF90" s="19">
        <f t="shared" si="46"/>
        <v>566.1</v>
      </c>
      <c r="AG90" s="19">
        <f t="shared" si="46"/>
        <v>568.4</v>
      </c>
      <c r="AH90" s="19">
        <f t="shared" si="46"/>
        <v>570.7</v>
      </c>
      <c r="AI90" s="19">
        <f t="shared" si="46"/>
        <v>573</v>
      </c>
    </row>
    <row r="91" spans="2:35" s="17" customFormat="1" ht="17.25" customHeight="1">
      <c r="B91" s="120"/>
      <c r="C91" s="128" t="s">
        <v>65</v>
      </c>
      <c r="D91" s="129"/>
      <c r="E91" s="19">
        <f aca="true" t="shared" si="47" ref="E91:AI91">E86-E90</f>
        <v>9724</v>
      </c>
      <c r="F91" s="19">
        <f t="shared" si="47"/>
        <v>10042.7</v>
      </c>
      <c r="G91" s="19">
        <f t="shared" si="47"/>
        <v>10361.4</v>
      </c>
      <c r="H91" s="19">
        <f t="shared" si="47"/>
        <v>10680.1</v>
      </c>
      <c r="I91" s="19">
        <f t="shared" si="47"/>
        <v>10998.8</v>
      </c>
      <c r="J91" s="19">
        <f t="shared" si="47"/>
        <v>11317.5</v>
      </c>
      <c r="K91" s="19">
        <f t="shared" si="47"/>
        <v>11636.2</v>
      </c>
      <c r="L91" s="19">
        <f t="shared" si="47"/>
        <v>11954.9</v>
      </c>
      <c r="M91" s="19">
        <f t="shared" si="47"/>
        <v>12273.6</v>
      </c>
      <c r="N91" s="19">
        <f t="shared" si="47"/>
        <v>12592.3</v>
      </c>
      <c r="O91" s="19">
        <f t="shared" si="47"/>
        <v>12911</v>
      </c>
      <c r="P91" s="19">
        <f t="shared" si="47"/>
        <v>13229.7</v>
      </c>
      <c r="Q91" s="19">
        <f t="shared" si="47"/>
        <v>13548.4</v>
      </c>
      <c r="R91" s="19">
        <f t="shared" si="47"/>
        <v>13867.1</v>
      </c>
      <c r="S91" s="19">
        <f t="shared" si="47"/>
        <v>14185.8</v>
      </c>
      <c r="T91" s="19">
        <f t="shared" si="47"/>
        <v>14504.5</v>
      </c>
      <c r="U91" s="19">
        <f t="shared" si="47"/>
        <v>14823.2</v>
      </c>
      <c r="V91" s="19">
        <f t="shared" si="47"/>
        <v>15141.9</v>
      </c>
      <c r="W91" s="19">
        <f t="shared" si="47"/>
        <v>15460.6</v>
      </c>
      <c r="X91" s="19">
        <f t="shared" si="47"/>
        <v>15779.3</v>
      </c>
      <c r="Y91" s="19">
        <f t="shared" si="47"/>
        <v>16098</v>
      </c>
      <c r="Z91" s="19">
        <f t="shared" si="47"/>
        <v>16416.7</v>
      </c>
      <c r="AA91" s="19">
        <f t="shared" si="47"/>
        <v>16735.4</v>
      </c>
      <c r="AB91" s="19">
        <f t="shared" si="47"/>
        <v>17054.1</v>
      </c>
      <c r="AC91" s="19">
        <f t="shared" si="47"/>
        <v>17372.8</v>
      </c>
      <c r="AD91" s="19">
        <f t="shared" si="47"/>
        <v>17691.5</v>
      </c>
      <c r="AE91" s="19">
        <f t="shared" si="47"/>
        <v>18010.2</v>
      </c>
      <c r="AF91" s="19">
        <f t="shared" si="47"/>
        <v>18328.9</v>
      </c>
      <c r="AG91" s="19">
        <f t="shared" si="47"/>
        <v>18647.6</v>
      </c>
      <c r="AH91" s="19">
        <f t="shared" si="47"/>
        <v>18966.3</v>
      </c>
      <c r="AI91" s="19">
        <f t="shared" si="47"/>
        <v>19285</v>
      </c>
    </row>
    <row r="92" spans="2:35" ht="6" customHeight="1">
      <c r="B92" s="123"/>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5"/>
    </row>
    <row r="93" spans="2:35" ht="17.25" customHeight="1">
      <c r="B93" s="118">
        <v>5</v>
      </c>
      <c r="C93" s="7" t="s">
        <v>8</v>
      </c>
      <c r="D93" s="8" t="s">
        <v>4</v>
      </c>
      <c r="E93" s="9">
        <v>3340</v>
      </c>
      <c r="F93" s="9">
        <f>E93+160</f>
        <v>3500</v>
      </c>
      <c r="G93" s="9">
        <f aca="true" t="shared" si="48" ref="G93:AI93">F93+160</f>
        <v>3660</v>
      </c>
      <c r="H93" s="9">
        <f t="shared" si="48"/>
        <v>3820</v>
      </c>
      <c r="I93" s="9">
        <f t="shared" si="48"/>
        <v>3980</v>
      </c>
      <c r="J93" s="9">
        <f t="shared" si="48"/>
        <v>4140</v>
      </c>
      <c r="K93" s="9">
        <f t="shared" si="48"/>
        <v>4300</v>
      </c>
      <c r="L93" s="9">
        <f t="shared" si="48"/>
        <v>4460</v>
      </c>
      <c r="M93" s="9">
        <f t="shared" si="48"/>
        <v>4620</v>
      </c>
      <c r="N93" s="9">
        <f t="shared" si="48"/>
        <v>4780</v>
      </c>
      <c r="O93" s="9">
        <f t="shared" si="48"/>
        <v>4940</v>
      </c>
      <c r="P93" s="9">
        <f t="shared" si="48"/>
        <v>5100</v>
      </c>
      <c r="Q93" s="9">
        <f t="shared" si="48"/>
        <v>5260</v>
      </c>
      <c r="R93" s="9">
        <f t="shared" si="48"/>
        <v>5420</v>
      </c>
      <c r="S93" s="9">
        <f t="shared" si="48"/>
        <v>5580</v>
      </c>
      <c r="T93" s="9">
        <f t="shared" si="48"/>
        <v>5740</v>
      </c>
      <c r="U93" s="9">
        <f t="shared" si="48"/>
        <v>5900</v>
      </c>
      <c r="V93" s="9">
        <f t="shared" si="48"/>
        <v>6060</v>
      </c>
      <c r="W93" s="9">
        <f t="shared" si="48"/>
        <v>6220</v>
      </c>
      <c r="X93" s="9">
        <f t="shared" si="48"/>
        <v>6380</v>
      </c>
      <c r="Y93" s="9">
        <f t="shared" si="48"/>
        <v>6540</v>
      </c>
      <c r="Z93" s="9">
        <f t="shared" si="48"/>
        <v>6700</v>
      </c>
      <c r="AA93" s="9">
        <f t="shared" si="48"/>
        <v>6860</v>
      </c>
      <c r="AB93" s="9">
        <f t="shared" si="48"/>
        <v>7020</v>
      </c>
      <c r="AC93" s="9">
        <f t="shared" si="48"/>
        <v>7180</v>
      </c>
      <c r="AD93" s="9">
        <f t="shared" si="48"/>
        <v>7340</v>
      </c>
      <c r="AE93" s="9">
        <f t="shared" si="48"/>
        <v>7500</v>
      </c>
      <c r="AF93" s="9">
        <f t="shared" si="48"/>
        <v>7660</v>
      </c>
      <c r="AG93" s="9">
        <f t="shared" si="48"/>
        <v>7820</v>
      </c>
      <c r="AH93" s="9">
        <f t="shared" si="48"/>
        <v>7980</v>
      </c>
      <c r="AI93" s="9">
        <f t="shared" si="48"/>
        <v>8140</v>
      </c>
    </row>
    <row r="94" spans="2:35" ht="17.25" customHeight="1">
      <c r="B94" s="119"/>
      <c r="C94" s="10" t="s">
        <v>32</v>
      </c>
      <c r="D94" s="6" t="s">
        <v>26</v>
      </c>
      <c r="E94" s="8">
        <v>5400</v>
      </c>
      <c r="F94" s="11">
        <f>E94+260</f>
        <v>5660</v>
      </c>
      <c r="G94" s="11">
        <f aca="true" t="shared" si="49" ref="G94:AI94">F94+260</f>
        <v>5920</v>
      </c>
      <c r="H94" s="8">
        <f t="shared" si="49"/>
        <v>6180</v>
      </c>
      <c r="I94" s="8">
        <f t="shared" si="49"/>
        <v>6440</v>
      </c>
      <c r="J94" s="8">
        <f t="shared" si="49"/>
        <v>6700</v>
      </c>
      <c r="K94" s="8">
        <f t="shared" si="49"/>
        <v>6960</v>
      </c>
      <c r="L94" s="8">
        <f t="shared" si="49"/>
        <v>7220</v>
      </c>
      <c r="M94" s="8">
        <f t="shared" si="49"/>
        <v>7480</v>
      </c>
      <c r="N94" s="8">
        <f t="shared" si="49"/>
        <v>7740</v>
      </c>
      <c r="O94" s="8">
        <f t="shared" si="49"/>
        <v>8000</v>
      </c>
      <c r="P94" s="8">
        <f t="shared" si="49"/>
        <v>8260</v>
      </c>
      <c r="Q94" s="8">
        <f t="shared" si="49"/>
        <v>8520</v>
      </c>
      <c r="R94" s="8">
        <f t="shared" si="49"/>
        <v>8780</v>
      </c>
      <c r="S94" s="8">
        <f t="shared" si="49"/>
        <v>9040</v>
      </c>
      <c r="T94" s="8">
        <f t="shared" si="49"/>
        <v>9300</v>
      </c>
      <c r="U94" s="8">
        <f t="shared" si="49"/>
        <v>9560</v>
      </c>
      <c r="V94" s="8">
        <f t="shared" si="49"/>
        <v>9820</v>
      </c>
      <c r="W94" s="8">
        <f t="shared" si="49"/>
        <v>10080</v>
      </c>
      <c r="X94" s="8">
        <f t="shared" si="49"/>
        <v>10340</v>
      </c>
      <c r="Y94" s="8">
        <f t="shared" si="49"/>
        <v>10600</v>
      </c>
      <c r="Z94" s="8">
        <f t="shared" si="49"/>
        <v>10860</v>
      </c>
      <c r="AA94" s="8">
        <f t="shared" si="49"/>
        <v>11120</v>
      </c>
      <c r="AB94" s="8">
        <f t="shared" si="49"/>
        <v>11380</v>
      </c>
      <c r="AC94" s="8">
        <f t="shared" si="49"/>
        <v>11640</v>
      </c>
      <c r="AD94" s="8">
        <f t="shared" si="49"/>
        <v>11900</v>
      </c>
      <c r="AE94" s="8">
        <f t="shared" si="49"/>
        <v>12160</v>
      </c>
      <c r="AF94" s="8">
        <f t="shared" si="49"/>
        <v>12420</v>
      </c>
      <c r="AG94" s="8">
        <f t="shared" si="49"/>
        <v>12680</v>
      </c>
      <c r="AH94" s="8">
        <f t="shared" si="49"/>
        <v>12940</v>
      </c>
      <c r="AI94" s="8">
        <f t="shared" si="49"/>
        <v>13200</v>
      </c>
    </row>
    <row r="95" spans="2:35" ht="17.25" customHeight="1">
      <c r="B95" s="119"/>
      <c r="C95" s="121" t="s">
        <v>53</v>
      </c>
      <c r="D95" s="122"/>
      <c r="E95" s="6">
        <v>1002</v>
      </c>
      <c r="F95" s="6">
        <v>1002</v>
      </c>
      <c r="G95" s="6">
        <v>1002</v>
      </c>
      <c r="H95" s="6">
        <v>1002</v>
      </c>
      <c r="I95" s="6">
        <v>1002</v>
      </c>
      <c r="J95" s="6">
        <v>1002</v>
      </c>
      <c r="K95" s="6">
        <v>1002</v>
      </c>
      <c r="L95" s="6">
        <v>1002</v>
      </c>
      <c r="M95" s="6">
        <v>1002</v>
      </c>
      <c r="N95" s="6">
        <v>1002</v>
      </c>
      <c r="O95" s="6">
        <v>1002</v>
      </c>
      <c r="P95" s="6">
        <v>1002</v>
      </c>
      <c r="Q95" s="6">
        <v>1002</v>
      </c>
      <c r="R95" s="6">
        <v>1002</v>
      </c>
      <c r="S95" s="6">
        <v>1002</v>
      </c>
      <c r="T95" s="6">
        <v>1002</v>
      </c>
      <c r="U95" s="6">
        <v>1002</v>
      </c>
      <c r="V95" s="6">
        <v>1002</v>
      </c>
      <c r="W95" s="6">
        <v>1002</v>
      </c>
      <c r="X95" s="6">
        <v>1002</v>
      </c>
      <c r="Y95" s="6">
        <v>1002</v>
      </c>
      <c r="Z95" s="6">
        <v>1002</v>
      </c>
      <c r="AA95" s="6">
        <v>1002</v>
      </c>
      <c r="AB95" s="6">
        <v>1002</v>
      </c>
      <c r="AC95" s="6">
        <v>1002</v>
      </c>
      <c r="AD95" s="6">
        <v>1002</v>
      </c>
      <c r="AE95" s="6">
        <v>1002</v>
      </c>
      <c r="AF95" s="6">
        <v>1002</v>
      </c>
      <c r="AG95" s="6">
        <v>1002</v>
      </c>
      <c r="AH95" s="6">
        <v>1002</v>
      </c>
      <c r="AI95" s="6">
        <v>1002</v>
      </c>
    </row>
    <row r="96" spans="2:35" ht="17.25" customHeight="1">
      <c r="B96" s="119"/>
      <c r="C96" s="121" t="s">
        <v>54</v>
      </c>
      <c r="D96" s="122"/>
      <c r="E96" s="6">
        <v>1000</v>
      </c>
      <c r="F96" s="6">
        <v>1000</v>
      </c>
      <c r="G96" s="6">
        <v>1000</v>
      </c>
      <c r="H96" s="6">
        <v>1000</v>
      </c>
      <c r="I96" s="6">
        <v>1000</v>
      </c>
      <c r="J96" s="6">
        <v>1000</v>
      </c>
      <c r="K96" s="6">
        <v>1000</v>
      </c>
      <c r="L96" s="6">
        <v>1000</v>
      </c>
      <c r="M96" s="6">
        <v>1000</v>
      </c>
      <c r="N96" s="6">
        <v>1000</v>
      </c>
      <c r="O96" s="6">
        <v>1000</v>
      </c>
      <c r="P96" s="6">
        <v>1000</v>
      </c>
      <c r="Q96" s="6">
        <v>1000</v>
      </c>
      <c r="R96" s="6">
        <v>1000</v>
      </c>
      <c r="S96" s="6">
        <v>1000</v>
      </c>
      <c r="T96" s="6">
        <v>1000</v>
      </c>
      <c r="U96" s="6">
        <v>1000</v>
      </c>
      <c r="V96" s="6">
        <v>1000</v>
      </c>
      <c r="W96" s="6">
        <v>1000</v>
      </c>
      <c r="X96" s="6">
        <v>1000</v>
      </c>
      <c r="Y96" s="6">
        <v>1000</v>
      </c>
      <c r="Z96" s="6">
        <v>1000</v>
      </c>
      <c r="AA96" s="6">
        <v>1000</v>
      </c>
      <c r="AB96" s="6">
        <v>1000</v>
      </c>
      <c r="AC96" s="6">
        <v>1000</v>
      </c>
      <c r="AD96" s="6">
        <v>1000</v>
      </c>
      <c r="AE96" s="6">
        <v>1000</v>
      </c>
      <c r="AF96" s="6">
        <v>1000</v>
      </c>
      <c r="AG96" s="6">
        <v>1000</v>
      </c>
      <c r="AH96" s="6">
        <v>1000</v>
      </c>
      <c r="AI96" s="6">
        <v>1000</v>
      </c>
    </row>
    <row r="97" spans="2:35" ht="20.25" customHeight="1">
      <c r="B97" s="119"/>
      <c r="C97" s="126" t="s">
        <v>55</v>
      </c>
      <c r="D97" s="127"/>
      <c r="E97" s="6">
        <v>100</v>
      </c>
      <c r="F97" s="6">
        <v>100</v>
      </c>
      <c r="G97" s="6">
        <v>100</v>
      </c>
      <c r="H97" s="6">
        <v>100</v>
      </c>
      <c r="I97" s="6">
        <v>100</v>
      </c>
      <c r="J97" s="6">
        <v>100</v>
      </c>
      <c r="K97" s="6">
        <v>100</v>
      </c>
      <c r="L97" s="6">
        <v>100</v>
      </c>
      <c r="M97" s="6">
        <v>100</v>
      </c>
      <c r="N97" s="6">
        <v>100</v>
      </c>
      <c r="O97" s="6">
        <v>100</v>
      </c>
      <c r="P97" s="6">
        <v>100</v>
      </c>
      <c r="Q97" s="6">
        <v>100</v>
      </c>
      <c r="R97" s="6">
        <v>100</v>
      </c>
      <c r="S97" s="6">
        <v>100</v>
      </c>
      <c r="T97" s="6">
        <v>100</v>
      </c>
      <c r="U97" s="6">
        <v>100</v>
      </c>
      <c r="V97" s="6">
        <v>100</v>
      </c>
      <c r="W97" s="6">
        <v>100</v>
      </c>
      <c r="X97" s="6">
        <v>100</v>
      </c>
      <c r="Y97" s="6">
        <v>100</v>
      </c>
      <c r="Z97" s="6">
        <v>100</v>
      </c>
      <c r="AA97" s="6">
        <v>100</v>
      </c>
      <c r="AB97" s="6">
        <v>100</v>
      </c>
      <c r="AC97" s="6">
        <v>100</v>
      </c>
      <c r="AD97" s="6">
        <v>100</v>
      </c>
      <c r="AE97" s="6">
        <v>100</v>
      </c>
      <c r="AF97" s="6">
        <v>100</v>
      </c>
      <c r="AG97" s="6">
        <v>100</v>
      </c>
      <c r="AH97" s="6">
        <v>100</v>
      </c>
      <c r="AI97" s="6">
        <v>100</v>
      </c>
    </row>
    <row r="98" spans="2:35" ht="17.25" customHeight="1">
      <c r="B98" s="119"/>
      <c r="C98" s="121" t="s">
        <v>57</v>
      </c>
      <c r="D98" s="122"/>
      <c r="E98" s="6">
        <f>E93*50/100</f>
        <v>1670</v>
      </c>
      <c r="F98" s="6">
        <f aca="true" t="shared" si="50" ref="F98:AI98">F93*50/100</f>
        <v>1750</v>
      </c>
      <c r="G98" s="6">
        <f t="shared" si="50"/>
        <v>1830</v>
      </c>
      <c r="H98" s="6">
        <f t="shared" si="50"/>
        <v>1910</v>
      </c>
      <c r="I98" s="6">
        <f t="shared" si="50"/>
        <v>1990</v>
      </c>
      <c r="J98" s="6">
        <f t="shared" si="50"/>
        <v>2070</v>
      </c>
      <c r="K98" s="6">
        <f t="shared" si="50"/>
        <v>2150</v>
      </c>
      <c r="L98" s="6">
        <f t="shared" si="50"/>
        <v>2230</v>
      </c>
      <c r="M98" s="6">
        <f t="shared" si="50"/>
        <v>2310</v>
      </c>
      <c r="N98" s="6">
        <f t="shared" si="50"/>
        <v>2390</v>
      </c>
      <c r="O98" s="6">
        <f t="shared" si="50"/>
        <v>2470</v>
      </c>
      <c r="P98" s="6">
        <f t="shared" si="50"/>
        <v>2550</v>
      </c>
      <c r="Q98" s="6">
        <f t="shared" si="50"/>
        <v>2630</v>
      </c>
      <c r="R98" s="6">
        <f t="shared" si="50"/>
        <v>2710</v>
      </c>
      <c r="S98" s="6">
        <f t="shared" si="50"/>
        <v>2790</v>
      </c>
      <c r="T98" s="6">
        <f t="shared" si="50"/>
        <v>2870</v>
      </c>
      <c r="U98" s="6">
        <f t="shared" si="50"/>
        <v>2950</v>
      </c>
      <c r="V98" s="6">
        <f t="shared" si="50"/>
        <v>3030</v>
      </c>
      <c r="W98" s="6">
        <f t="shared" si="50"/>
        <v>3110</v>
      </c>
      <c r="X98" s="6">
        <f t="shared" si="50"/>
        <v>3190</v>
      </c>
      <c r="Y98" s="6">
        <f t="shared" si="50"/>
        <v>3270</v>
      </c>
      <c r="Z98" s="6">
        <f t="shared" si="50"/>
        <v>3350</v>
      </c>
      <c r="AA98" s="6">
        <f t="shared" si="50"/>
        <v>3430</v>
      </c>
      <c r="AB98" s="6">
        <f t="shared" si="50"/>
        <v>3510</v>
      </c>
      <c r="AC98" s="6">
        <f t="shared" si="50"/>
        <v>3590</v>
      </c>
      <c r="AD98" s="6">
        <f t="shared" si="50"/>
        <v>3670</v>
      </c>
      <c r="AE98" s="6">
        <f t="shared" si="50"/>
        <v>3750</v>
      </c>
      <c r="AF98" s="6">
        <f t="shared" si="50"/>
        <v>3830</v>
      </c>
      <c r="AG98" s="6">
        <f t="shared" si="50"/>
        <v>3910</v>
      </c>
      <c r="AH98" s="6">
        <f t="shared" si="50"/>
        <v>3990</v>
      </c>
      <c r="AI98" s="6">
        <f t="shared" si="50"/>
        <v>4070</v>
      </c>
    </row>
    <row r="99" spans="2:35" ht="17.25" customHeight="1">
      <c r="B99" s="119"/>
      <c r="C99" s="121" t="s">
        <v>58</v>
      </c>
      <c r="D99" s="122"/>
      <c r="E99" s="15">
        <f>E93*15/100</f>
        <v>501</v>
      </c>
      <c r="F99" s="15">
        <f aca="true" t="shared" si="51" ref="F99:AI99">F93*15/100</f>
        <v>525</v>
      </c>
      <c r="G99" s="15">
        <f t="shared" si="51"/>
        <v>549</v>
      </c>
      <c r="H99" s="15">
        <f t="shared" si="51"/>
        <v>573</v>
      </c>
      <c r="I99" s="15">
        <f t="shared" si="51"/>
        <v>597</v>
      </c>
      <c r="J99" s="15">
        <f t="shared" si="51"/>
        <v>621</v>
      </c>
      <c r="K99" s="15">
        <f t="shared" si="51"/>
        <v>645</v>
      </c>
      <c r="L99" s="15">
        <f t="shared" si="51"/>
        <v>669</v>
      </c>
      <c r="M99" s="15">
        <f t="shared" si="51"/>
        <v>693</v>
      </c>
      <c r="N99" s="15">
        <f t="shared" si="51"/>
        <v>717</v>
      </c>
      <c r="O99" s="15">
        <f t="shared" si="51"/>
        <v>741</v>
      </c>
      <c r="P99" s="15">
        <f t="shared" si="51"/>
        <v>765</v>
      </c>
      <c r="Q99" s="15">
        <f t="shared" si="51"/>
        <v>789</v>
      </c>
      <c r="R99" s="15">
        <f t="shared" si="51"/>
        <v>813</v>
      </c>
      <c r="S99" s="15">
        <f t="shared" si="51"/>
        <v>837</v>
      </c>
      <c r="T99" s="15">
        <f t="shared" si="51"/>
        <v>861</v>
      </c>
      <c r="U99" s="15">
        <f t="shared" si="51"/>
        <v>885</v>
      </c>
      <c r="V99" s="15">
        <f t="shared" si="51"/>
        <v>909</v>
      </c>
      <c r="W99" s="15">
        <f t="shared" si="51"/>
        <v>933</v>
      </c>
      <c r="X99" s="15">
        <f t="shared" si="51"/>
        <v>957</v>
      </c>
      <c r="Y99" s="15">
        <f t="shared" si="51"/>
        <v>981</v>
      </c>
      <c r="Z99" s="15">
        <f t="shared" si="51"/>
        <v>1005</v>
      </c>
      <c r="AA99" s="15">
        <f t="shared" si="51"/>
        <v>1029</v>
      </c>
      <c r="AB99" s="15">
        <f t="shared" si="51"/>
        <v>1053</v>
      </c>
      <c r="AC99" s="15">
        <f t="shared" si="51"/>
        <v>1077</v>
      </c>
      <c r="AD99" s="15">
        <f t="shared" si="51"/>
        <v>1101</v>
      </c>
      <c r="AE99" s="15">
        <f t="shared" si="51"/>
        <v>1125</v>
      </c>
      <c r="AF99" s="15">
        <f t="shared" si="51"/>
        <v>1149</v>
      </c>
      <c r="AG99" s="15">
        <f t="shared" si="51"/>
        <v>1173</v>
      </c>
      <c r="AH99" s="15">
        <f t="shared" si="51"/>
        <v>1197</v>
      </c>
      <c r="AI99" s="15">
        <f t="shared" si="51"/>
        <v>1221</v>
      </c>
    </row>
    <row r="100" spans="2:35" ht="17.25" customHeight="1">
      <c r="B100" s="119"/>
      <c r="C100" s="121" t="s">
        <v>59</v>
      </c>
      <c r="D100" s="122"/>
      <c r="E100" s="15">
        <v>1150</v>
      </c>
      <c r="F100" s="15">
        <v>1150</v>
      </c>
      <c r="G100" s="15">
        <v>1150</v>
      </c>
      <c r="H100" s="15">
        <v>1150</v>
      </c>
      <c r="I100" s="15">
        <v>1150</v>
      </c>
      <c r="J100" s="15">
        <v>1150</v>
      </c>
      <c r="K100" s="15">
        <v>1150</v>
      </c>
      <c r="L100" s="15">
        <v>1150</v>
      </c>
      <c r="M100" s="15">
        <v>1150</v>
      </c>
      <c r="N100" s="15">
        <v>1150</v>
      </c>
      <c r="O100" s="15">
        <v>1150</v>
      </c>
      <c r="P100" s="15">
        <v>1150</v>
      </c>
      <c r="Q100" s="15">
        <v>1150</v>
      </c>
      <c r="R100" s="15">
        <v>1150</v>
      </c>
      <c r="S100" s="15">
        <v>1150</v>
      </c>
      <c r="T100" s="15">
        <v>1150</v>
      </c>
      <c r="U100" s="15">
        <v>1150</v>
      </c>
      <c r="V100" s="15">
        <v>1150</v>
      </c>
      <c r="W100" s="15">
        <v>1150</v>
      </c>
      <c r="X100" s="15">
        <v>1150</v>
      </c>
      <c r="Y100" s="15">
        <v>1150</v>
      </c>
      <c r="Z100" s="15">
        <v>1150</v>
      </c>
      <c r="AA100" s="15">
        <v>1150</v>
      </c>
      <c r="AB100" s="15">
        <v>1150</v>
      </c>
      <c r="AC100" s="15">
        <v>1150</v>
      </c>
      <c r="AD100" s="15">
        <v>1150</v>
      </c>
      <c r="AE100" s="15">
        <v>1150</v>
      </c>
      <c r="AF100" s="15">
        <v>1150</v>
      </c>
      <c r="AG100" s="15">
        <v>1150</v>
      </c>
      <c r="AH100" s="15">
        <v>1150</v>
      </c>
      <c r="AI100" s="15">
        <v>1150</v>
      </c>
    </row>
    <row r="101" spans="2:35" s="17" customFormat="1" ht="17.25" customHeight="1">
      <c r="B101" s="119"/>
      <c r="C101" s="128" t="s">
        <v>60</v>
      </c>
      <c r="D101" s="129"/>
      <c r="E101" s="16">
        <f aca="true" t="shared" si="52" ref="E101:AI101">E100+E99+E98+E97+E96+E95+E94</f>
        <v>10823</v>
      </c>
      <c r="F101" s="16">
        <f t="shared" si="52"/>
        <v>11187</v>
      </c>
      <c r="G101" s="16">
        <f t="shared" si="52"/>
        <v>11551</v>
      </c>
      <c r="H101" s="16">
        <f t="shared" si="52"/>
        <v>11915</v>
      </c>
      <c r="I101" s="16">
        <f t="shared" si="52"/>
        <v>12279</v>
      </c>
      <c r="J101" s="16">
        <f t="shared" si="52"/>
        <v>12643</v>
      </c>
      <c r="K101" s="16">
        <f t="shared" si="52"/>
        <v>13007</v>
      </c>
      <c r="L101" s="16">
        <f t="shared" si="52"/>
        <v>13371</v>
      </c>
      <c r="M101" s="16">
        <f t="shared" si="52"/>
        <v>13735</v>
      </c>
      <c r="N101" s="16">
        <f t="shared" si="52"/>
        <v>14099</v>
      </c>
      <c r="O101" s="16">
        <f t="shared" si="52"/>
        <v>14463</v>
      </c>
      <c r="P101" s="16">
        <f t="shared" si="52"/>
        <v>14827</v>
      </c>
      <c r="Q101" s="16">
        <f t="shared" si="52"/>
        <v>15191</v>
      </c>
      <c r="R101" s="16">
        <f t="shared" si="52"/>
        <v>15555</v>
      </c>
      <c r="S101" s="16">
        <f t="shared" si="52"/>
        <v>15919</v>
      </c>
      <c r="T101" s="16">
        <f t="shared" si="52"/>
        <v>16283</v>
      </c>
      <c r="U101" s="16">
        <f t="shared" si="52"/>
        <v>16647</v>
      </c>
      <c r="V101" s="16">
        <f t="shared" si="52"/>
        <v>17011</v>
      </c>
      <c r="W101" s="16">
        <f t="shared" si="52"/>
        <v>17375</v>
      </c>
      <c r="X101" s="16">
        <f t="shared" si="52"/>
        <v>17739</v>
      </c>
      <c r="Y101" s="16">
        <f t="shared" si="52"/>
        <v>18103</v>
      </c>
      <c r="Z101" s="16">
        <f t="shared" si="52"/>
        <v>18467</v>
      </c>
      <c r="AA101" s="16">
        <f t="shared" si="52"/>
        <v>18831</v>
      </c>
      <c r="AB101" s="16">
        <f t="shared" si="52"/>
        <v>19195</v>
      </c>
      <c r="AC101" s="16">
        <f t="shared" si="52"/>
        <v>19559</v>
      </c>
      <c r="AD101" s="16">
        <f t="shared" si="52"/>
        <v>19923</v>
      </c>
      <c r="AE101" s="16">
        <f t="shared" si="52"/>
        <v>20287</v>
      </c>
      <c r="AF101" s="16">
        <f t="shared" si="52"/>
        <v>20651</v>
      </c>
      <c r="AG101" s="16">
        <f t="shared" si="52"/>
        <v>21015</v>
      </c>
      <c r="AH101" s="16">
        <f t="shared" si="52"/>
        <v>21379</v>
      </c>
      <c r="AI101" s="16">
        <f t="shared" si="52"/>
        <v>21743</v>
      </c>
    </row>
    <row r="102" spans="2:35" s="18" customFormat="1" ht="17.25" customHeight="1">
      <c r="B102" s="119"/>
      <c r="C102" s="121" t="s">
        <v>61</v>
      </c>
      <c r="D102" s="122"/>
      <c r="E102" s="9">
        <v>465</v>
      </c>
      <c r="F102" s="9">
        <v>465</v>
      </c>
      <c r="G102" s="9">
        <v>465</v>
      </c>
      <c r="H102" s="9">
        <v>465</v>
      </c>
      <c r="I102" s="9">
        <v>465</v>
      </c>
      <c r="J102" s="9">
        <v>465</v>
      </c>
      <c r="K102" s="9">
        <v>465</v>
      </c>
      <c r="L102" s="9">
        <v>465</v>
      </c>
      <c r="M102" s="9">
        <v>465</v>
      </c>
      <c r="N102" s="9">
        <v>465</v>
      </c>
      <c r="O102" s="9">
        <v>465</v>
      </c>
      <c r="P102" s="9">
        <v>465</v>
      </c>
      <c r="Q102" s="9">
        <v>465</v>
      </c>
      <c r="R102" s="9">
        <v>465</v>
      </c>
      <c r="S102" s="9">
        <v>465</v>
      </c>
      <c r="T102" s="9">
        <v>465</v>
      </c>
      <c r="U102" s="9">
        <v>465</v>
      </c>
      <c r="V102" s="9">
        <v>465</v>
      </c>
      <c r="W102" s="9">
        <v>465</v>
      </c>
      <c r="X102" s="9">
        <v>465</v>
      </c>
      <c r="Y102" s="9">
        <v>465</v>
      </c>
      <c r="Z102" s="9">
        <v>465</v>
      </c>
      <c r="AA102" s="9">
        <v>465</v>
      </c>
      <c r="AB102" s="9">
        <v>465</v>
      </c>
      <c r="AC102" s="9">
        <v>465</v>
      </c>
      <c r="AD102" s="9">
        <v>465</v>
      </c>
      <c r="AE102" s="9">
        <v>465</v>
      </c>
      <c r="AF102" s="9">
        <v>465</v>
      </c>
      <c r="AG102" s="9">
        <v>465</v>
      </c>
      <c r="AH102" s="9">
        <v>465</v>
      </c>
      <c r="AI102" s="9">
        <v>465</v>
      </c>
    </row>
    <row r="103" spans="2:35" s="18" customFormat="1" ht="17.25" customHeight="1">
      <c r="B103" s="119"/>
      <c r="C103" s="121" t="s">
        <v>62</v>
      </c>
      <c r="D103" s="122"/>
      <c r="E103" s="9">
        <v>22</v>
      </c>
      <c r="F103" s="9">
        <v>22</v>
      </c>
      <c r="G103" s="9">
        <v>22</v>
      </c>
      <c r="H103" s="9">
        <v>22</v>
      </c>
      <c r="I103" s="9">
        <v>22</v>
      </c>
      <c r="J103" s="9">
        <v>22</v>
      </c>
      <c r="K103" s="9">
        <v>22</v>
      </c>
      <c r="L103" s="9">
        <v>22</v>
      </c>
      <c r="M103" s="9">
        <v>22</v>
      </c>
      <c r="N103" s="9">
        <v>22</v>
      </c>
      <c r="O103" s="9">
        <v>22</v>
      </c>
      <c r="P103" s="9">
        <v>22</v>
      </c>
      <c r="Q103" s="9">
        <v>22</v>
      </c>
      <c r="R103" s="9">
        <v>22</v>
      </c>
      <c r="S103" s="9">
        <v>22</v>
      </c>
      <c r="T103" s="9">
        <v>22</v>
      </c>
      <c r="U103" s="9">
        <v>22</v>
      </c>
      <c r="V103" s="9">
        <v>22</v>
      </c>
      <c r="W103" s="9">
        <v>22</v>
      </c>
      <c r="X103" s="9">
        <v>22</v>
      </c>
      <c r="Y103" s="9">
        <v>22</v>
      </c>
      <c r="Z103" s="9">
        <v>22</v>
      </c>
      <c r="AA103" s="9">
        <v>22</v>
      </c>
      <c r="AB103" s="9">
        <v>22</v>
      </c>
      <c r="AC103" s="9">
        <v>22</v>
      </c>
      <c r="AD103" s="9">
        <v>22</v>
      </c>
      <c r="AE103" s="9">
        <v>22</v>
      </c>
      <c r="AF103" s="9">
        <v>22</v>
      </c>
      <c r="AG103" s="9">
        <v>22</v>
      </c>
      <c r="AH103" s="9">
        <v>22</v>
      </c>
      <c r="AI103" s="9">
        <v>22</v>
      </c>
    </row>
    <row r="104" spans="2:35" s="18" customFormat="1" ht="17.25" customHeight="1">
      <c r="B104" s="119"/>
      <c r="C104" s="121" t="s">
        <v>63</v>
      </c>
      <c r="D104" s="122"/>
      <c r="E104" s="19">
        <f>E94*1/100</f>
        <v>54</v>
      </c>
      <c r="F104" s="19">
        <f aca="true" t="shared" si="53" ref="F104:AI104">F94*1/100</f>
        <v>56.6</v>
      </c>
      <c r="G104" s="19">
        <f t="shared" si="53"/>
        <v>59.2</v>
      </c>
      <c r="H104" s="19">
        <f t="shared" si="53"/>
        <v>61.8</v>
      </c>
      <c r="I104" s="19">
        <f t="shared" si="53"/>
        <v>64.4</v>
      </c>
      <c r="J104" s="19">
        <f t="shared" si="53"/>
        <v>67</v>
      </c>
      <c r="K104" s="19">
        <f t="shared" si="53"/>
        <v>69.6</v>
      </c>
      <c r="L104" s="19">
        <f t="shared" si="53"/>
        <v>72.2</v>
      </c>
      <c r="M104" s="19">
        <f t="shared" si="53"/>
        <v>74.8</v>
      </c>
      <c r="N104" s="19">
        <f t="shared" si="53"/>
        <v>77.4</v>
      </c>
      <c r="O104" s="19">
        <f t="shared" si="53"/>
        <v>80</v>
      </c>
      <c r="P104" s="19">
        <f t="shared" si="53"/>
        <v>82.6</v>
      </c>
      <c r="Q104" s="19">
        <f t="shared" si="53"/>
        <v>85.2</v>
      </c>
      <c r="R104" s="19">
        <f t="shared" si="53"/>
        <v>87.8</v>
      </c>
      <c r="S104" s="19">
        <f t="shared" si="53"/>
        <v>90.4</v>
      </c>
      <c r="T104" s="19">
        <f t="shared" si="53"/>
        <v>93</v>
      </c>
      <c r="U104" s="19">
        <f t="shared" si="53"/>
        <v>95.6</v>
      </c>
      <c r="V104" s="19">
        <f t="shared" si="53"/>
        <v>98.2</v>
      </c>
      <c r="W104" s="19">
        <f t="shared" si="53"/>
        <v>100.8</v>
      </c>
      <c r="X104" s="19">
        <f t="shared" si="53"/>
        <v>103.4</v>
      </c>
      <c r="Y104" s="19">
        <f t="shared" si="53"/>
        <v>106</v>
      </c>
      <c r="Z104" s="19">
        <f t="shared" si="53"/>
        <v>108.6</v>
      </c>
      <c r="AA104" s="19">
        <f t="shared" si="53"/>
        <v>111.2</v>
      </c>
      <c r="AB104" s="19">
        <f t="shared" si="53"/>
        <v>113.8</v>
      </c>
      <c r="AC104" s="19">
        <f t="shared" si="53"/>
        <v>116.4</v>
      </c>
      <c r="AD104" s="19">
        <f t="shared" si="53"/>
        <v>119</v>
      </c>
      <c r="AE104" s="19">
        <f t="shared" si="53"/>
        <v>121.6</v>
      </c>
      <c r="AF104" s="19">
        <f t="shared" si="53"/>
        <v>124.2</v>
      </c>
      <c r="AG104" s="19">
        <f t="shared" si="53"/>
        <v>126.8</v>
      </c>
      <c r="AH104" s="19">
        <f t="shared" si="53"/>
        <v>129.4</v>
      </c>
      <c r="AI104" s="19">
        <f t="shared" si="53"/>
        <v>132</v>
      </c>
    </row>
    <row r="105" spans="2:35" s="17" customFormat="1" ht="17.25" customHeight="1">
      <c r="B105" s="119"/>
      <c r="C105" s="128" t="s">
        <v>64</v>
      </c>
      <c r="D105" s="129"/>
      <c r="E105" s="19">
        <f aca="true" t="shared" si="54" ref="E105:AI105">E104+E103+E102</f>
        <v>541</v>
      </c>
      <c r="F105" s="19">
        <f t="shared" si="54"/>
        <v>543.6</v>
      </c>
      <c r="G105" s="19">
        <f t="shared" si="54"/>
        <v>546.2</v>
      </c>
      <c r="H105" s="19">
        <f t="shared" si="54"/>
        <v>548.8</v>
      </c>
      <c r="I105" s="19">
        <f t="shared" si="54"/>
        <v>551.4</v>
      </c>
      <c r="J105" s="19">
        <f t="shared" si="54"/>
        <v>554</v>
      </c>
      <c r="K105" s="19">
        <f t="shared" si="54"/>
        <v>556.6</v>
      </c>
      <c r="L105" s="19">
        <f t="shared" si="54"/>
        <v>559.2</v>
      </c>
      <c r="M105" s="19">
        <f t="shared" si="54"/>
        <v>561.8</v>
      </c>
      <c r="N105" s="19">
        <f t="shared" si="54"/>
        <v>564.4</v>
      </c>
      <c r="O105" s="19">
        <f t="shared" si="54"/>
        <v>567</v>
      </c>
      <c r="P105" s="19">
        <f t="shared" si="54"/>
        <v>569.6</v>
      </c>
      <c r="Q105" s="19">
        <f t="shared" si="54"/>
        <v>572.2</v>
      </c>
      <c r="R105" s="19">
        <f t="shared" si="54"/>
        <v>574.8</v>
      </c>
      <c r="S105" s="19">
        <f t="shared" si="54"/>
        <v>577.4</v>
      </c>
      <c r="T105" s="19">
        <f t="shared" si="54"/>
        <v>580</v>
      </c>
      <c r="U105" s="19">
        <f t="shared" si="54"/>
        <v>582.6</v>
      </c>
      <c r="V105" s="19">
        <f t="shared" si="54"/>
        <v>585.2</v>
      </c>
      <c r="W105" s="19">
        <f t="shared" si="54"/>
        <v>587.8</v>
      </c>
      <c r="X105" s="19">
        <f t="shared" si="54"/>
        <v>590.4</v>
      </c>
      <c r="Y105" s="19">
        <f t="shared" si="54"/>
        <v>593</v>
      </c>
      <c r="Z105" s="19">
        <f t="shared" si="54"/>
        <v>595.6</v>
      </c>
      <c r="AA105" s="19">
        <f t="shared" si="54"/>
        <v>598.2</v>
      </c>
      <c r="AB105" s="19">
        <f t="shared" si="54"/>
        <v>600.8</v>
      </c>
      <c r="AC105" s="19">
        <f t="shared" si="54"/>
        <v>603.4</v>
      </c>
      <c r="AD105" s="19">
        <f t="shared" si="54"/>
        <v>606</v>
      </c>
      <c r="AE105" s="19">
        <f t="shared" si="54"/>
        <v>608.6</v>
      </c>
      <c r="AF105" s="19">
        <f t="shared" si="54"/>
        <v>611.2</v>
      </c>
      <c r="AG105" s="19">
        <f t="shared" si="54"/>
        <v>613.8</v>
      </c>
      <c r="AH105" s="19">
        <f t="shared" si="54"/>
        <v>616.4</v>
      </c>
      <c r="AI105" s="19">
        <f t="shared" si="54"/>
        <v>619</v>
      </c>
    </row>
    <row r="106" spans="2:35" s="17" customFormat="1" ht="17.25" customHeight="1">
      <c r="B106" s="120"/>
      <c r="C106" s="128" t="s">
        <v>65</v>
      </c>
      <c r="D106" s="129"/>
      <c r="E106" s="19">
        <f aca="true" t="shared" si="55" ref="E106:AI106">E101-E105</f>
        <v>10282</v>
      </c>
      <c r="F106" s="19">
        <f t="shared" si="55"/>
        <v>10643.4</v>
      </c>
      <c r="G106" s="19">
        <f t="shared" si="55"/>
        <v>11004.8</v>
      </c>
      <c r="H106" s="19">
        <f t="shared" si="55"/>
        <v>11366.2</v>
      </c>
      <c r="I106" s="19">
        <f t="shared" si="55"/>
        <v>11727.6</v>
      </c>
      <c r="J106" s="19">
        <f t="shared" si="55"/>
        <v>12089</v>
      </c>
      <c r="K106" s="19">
        <f t="shared" si="55"/>
        <v>12450.4</v>
      </c>
      <c r="L106" s="19">
        <f t="shared" si="55"/>
        <v>12811.8</v>
      </c>
      <c r="M106" s="19">
        <f t="shared" si="55"/>
        <v>13173.2</v>
      </c>
      <c r="N106" s="19">
        <f t="shared" si="55"/>
        <v>13534.6</v>
      </c>
      <c r="O106" s="19">
        <f t="shared" si="55"/>
        <v>13896</v>
      </c>
      <c r="P106" s="19">
        <f t="shared" si="55"/>
        <v>14257.4</v>
      </c>
      <c r="Q106" s="19">
        <f t="shared" si="55"/>
        <v>14618.8</v>
      </c>
      <c r="R106" s="19">
        <f t="shared" si="55"/>
        <v>14980.2</v>
      </c>
      <c r="S106" s="19">
        <f t="shared" si="55"/>
        <v>15341.6</v>
      </c>
      <c r="T106" s="19">
        <f t="shared" si="55"/>
        <v>15703</v>
      </c>
      <c r="U106" s="19">
        <f t="shared" si="55"/>
        <v>16064.4</v>
      </c>
      <c r="V106" s="19">
        <f t="shared" si="55"/>
        <v>16425.8</v>
      </c>
      <c r="W106" s="19">
        <f t="shared" si="55"/>
        <v>16787.2</v>
      </c>
      <c r="X106" s="19">
        <f t="shared" si="55"/>
        <v>17148.6</v>
      </c>
      <c r="Y106" s="19">
        <f t="shared" si="55"/>
        <v>17510</v>
      </c>
      <c r="Z106" s="19">
        <f t="shared" si="55"/>
        <v>17871.4</v>
      </c>
      <c r="AA106" s="19">
        <f t="shared" si="55"/>
        <v>18232.8</v>
      </c>
      <c r="AB106" s="19">
        <f t="shared" si="55"/>
        <v>18594.2</v>
      </c>
      <c r="AC106" s="19">
        <f t="shared" si="55"/>
        <v>18955.6</v>
      </c>
      <c r="AD106" s="19">
        <f t="shared" si="55"/>
        <v>19317</v>
      </c>
      <c r="AE106" s="19">
        <f t="shared" si="55"/>
        <v>19678.4</v>
      </c>
      <c r="AF106" s="19">
        <f t="shared" si="55"/>
        <v>20039.8</v>
      </c>
      <c r="AG106" s="19">
        <f t="shared" si="55"/>
        <v>20401.2</v>
      </c>
      <c r="AH106" s="19">
        <f t="shared" si="55"/>
        <v>20762.6</v>
      </c>
      <c r="AI106" s="19">
        <f t="shared" si="55"/>
        <v>21124</v>
      </c>
    </row>
    <row r="107" spans="2:35" ht="10.5" customHeight="1">
      <c r="B107" s="123"/>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5"/>
    </row>
    <row r="108" spans="2:35" ht="17.25" customHeight="1">
      <c r="B108" s="118">
        <v>6</v>
      </c>
      <c r="C108" s="7" t="s">
        <v>9</v>
      </c>
      <c r="D108" s="8" t="s">
        <v>4</v>
      </c>
      <c r="E108" s="9">
        <v>3430</v>
      </c>
      <c r="F108" s="9">
        <f>E108+175</f>
        <v>3605</v>
      </c>
      <c r="G108" s="9">
        <f aca="true" t="shared" si="56" ref="G108:AI108">F108+175</f>
        <v>3780</v>
      </c>
      <c r="H108" s="9">
        <f t="shared" si="56"/>
        <v>3955</v>
      </c>
      <c r="I108" s="9">
        <f t="shared" si="56"/>
        <v>4130</v>
      </c>
      <c r="J108" s="9">
        <f t="shared" si="56"/>
        <v>4305</v>
      </c>
      <c r="K108" s="9">
        <f t="shared" si="56"/>
        <v>4480</v>
      </c>
      <c r="L108" s="9">
        <f t="shared" si="56"/>
        <v>4655</v>
      </c>
      <c r="M108" s="9">
        <f t="shared" si="56"/>
        <v>4830</v>
      </c>
      <c r="N108" s="9">
        <f t="shared" si="56"/>
        <v>5005</v>
      </c>
      <c r="O108" s="9">
        <f t="shared" si="56"/>
        <v>5180</v>
      </c>
      <c r="P108" s="9">
        <f t="shared" si="56"/>
        <v>5355</v>
      </c>
      <c r="Q108" s="9">
        <f t="shared" si="56"/>
        <v>5530</v>
      </c>
      <c r="R108" s="9">
        <f t="shared" si="56"/>
        <v>5705</v>
      </c>
      <c r="S108" s="9">
        <f t="shared" si="56"/>
        <v>5880</v>
      </c>
      <c r="T108" s="9">
        <f t="shared" si="56"/>
        <v>6055</v>
      </c>
      <c r="U108" s="9">
        <f t="shared" si="56"/>
        <v>6230</v>
      </c>
      <c r="V108" s="9">
        <f t="shared" si="56"/>
        <v>6405</v>
      </c>
      <c r="W108" s="9">
        <f t="shared" si="56"/>
        <v>6580</v>
      </c>
      <c r="X108" s="9">
        <f t="shared" si="56"/>
        <v>6755</v>
      </c>
      <c r="Y108" s="9">
        <f t="shared" si="56"/>
        <v>6930</v>
      </c>
      <c r="Z108" s="9">
        <f t="shared" si="56"/>
        <v>7105</v>
      </c>
      <c r="AA108" s="9">
        <f t="shared" si="56"/>
        <v>7280</v>
      </c>
      <c r="AB108" s="9">
        <f t="shared" si="56"/>
        <v>7455</v>
      </c>
      <c r="AC108" s="9">
        <f t="shared" si="56"/>
        <v>7630</v>
      </c>
      <c r="AD108" s="9">
        <f t="shared" si="56"/>
        <v>7805</v>
      </c>
      <c r="AE108" s="9">
        <f t="shared" si="56"/>
        <v>7980</v>
      </c>
      <c r="AF108" s="9">
        <f t="shared" si="56"/>
        <v>8155</v>
      </c>
      <c r="AG108" s="9">
        <f t="shared" si="56"/>
        <v>8330</v>
      </c>
      <c r="AH108" s="9">
        <f t="shared" si="56"/>
        <v>8505</v>
      </c>
      <c r="AI108" s="9">
        <f t="shared" si="56"/>
        <v>8680</v>
      </c>
    </row>
    <row r="109" spans="2:35" ht="17.25" customHeight="1">
      <c r="B109" s="119"/>
      <c r="C109" s="5" t="s">
        <v>33</v>
      </c>
      <c r="D109" s="6" t="s">
        <v>26</v>
      </c>
      <c r="E109" s="6">
        <v>5600</v>
      </c>
      <c r="F109" s="6">
        <f>E109+290</f>
        <v>5890</v>
      </c>
      <c r="G109" s="6">
        <f aca="true" t="shared" si="57" ref="G109:AI109">F109+290</f>
        <v>6180</v>
      </c>
      <c r="H109" s="6">
        <f t="shared" si="57"/>
        <v>6470</v>
      </c>
      <c r="I109" s="6">
        <f t="shared" si="57"/>
        <v>6760</v>
      </c>
      <c r="J109" s="6">
        <f t="shared" si="57"/>
        <v>7050</v>
      </c>
      <c r="K109" s="6">
        <f t="shared" si="57"/>
        <v>7340</v>
      </c>
      <c r="L109" s="6">
        <f t="shared" si="57"/>
        <v>7630</v>
      </c>
      <c r="M109" s="6">
        <f t="shared" si="57"/>
        <v>7920</v>
      </c>
      <c r="N109" s="6">
        <f t="shared" si="57"/>
        <v>8210</v>
      </c>
      <c r="O109" s="6">
        <f t="shared" si="57"/>
        <v>8500</v>
      </c>
      <c r="P109" s="6">
        <f t="shared" si="57"/>
        <v>8790</v>
      </c>
      <c r="Q109" s="6">
        <f t="shared" si="57"/>
        <v>9080</v>
      </c>
      <c r="R109" s="6">
        <f t="shared" si="57"/>
        <v>9370</v>
      </c>
      <c r="S109" s="6">
        <f t="shared" si="57"/>
        <v>9660</v>
      </c>
      <c r="T109" s="6">
        <f t="shared" si="57"/>
        <v>9950</v>
      </c>
      <c r="U109" s="6">
        <f t="shared" si="57"/>
        <v>10240</v>
      </c>
      <c r="V109" s="6">
        <f t="shared" si="57"/>
        <v>10530</v>
      </c>
      <c r="W109" s="6">
        <f t="shared" si="57"/>
        <v>10820</v>
      </c>
      <c r="X109" s="6">
        <f t="shared" si="57"/>
        <v>11110</v>
      </c>
      <c r="Y109" s="6">
        <f t="shared" si="57"/>
        <v>11400</v>
      </c>
      <c r="Z109" s="6">
        <f t="shared" si="57"/>
        <v>11690</v>
      </c>
      <c r="AA109" s="6">
        <f t="shared" si="57"/>
        <v>11980</v>
      </c>
      <c r="AB109" s="6">
        <f t="shared" si="57"/>
        <v>12270</v>
      </c>
      <c r="AC109" s="6">
        <f t="shared" si="57"/>
        <v>12560</v>
      </c>
      <c r="AD109" s="6">
        <f t="shared" si="57"/>
        <v>12850</v>
      </c>
      <c r="AE109" s="6">
        <f t="shared" si="57"/>
        <v>13140</v>
      </c>
      <c r="AF109" s="6">
        <f t="shared" si="57"/>
        <v>13430</v>
      </c>
      <c r="AG109" s="6">
        <f t="shared" si="57"/>
        <v>13720</v>
      </c>
      <c r="AH109" s="6">
        <f t="shared" si="57"/>
        <v>14010</v>
      </c>
      <c r="AI109" s="6">
        <f t="shared" si="57"/>
        <v>14300</v>
      </c>
    </row>
    <row r="110" spans="2:35" ht="17.25" customHeight="1">
      <c r="B110" s="119"/>
      <c r="C110" s="121" t="s">
        <v>53</v>
      </c>
      <c r="D110" s="122"/>
      <c r="E110" s="6">
        <v>1029</v>
      </c>
      <c r="F110" s="6">
        <v>1029</v>
      </c>
      <c r="G110" s="6">
        <v>1029</v>
      </c>
      <c r="H110" s="6">
        <v>1029</v>
      </c>
      <c r="I110" s="6">
        <v>1029</v>
      </c>
      <c r="J110" s="6">
        <v>1029</v>
      </c>
      <c r="K110" s="6">
        <v>1029</v>
      </c>
      <c r="L110" s="6">
        <v>1029</v>
      </c>
      <c r="M110" s="6">
        <v>1029</v>
      </c>
      <c r="N110" s="6">
        <v>1029</v>
      </c>
      <c r="O110" s="6">
        <v>1029</v>
      </c>
      <c r="P110" s="6">
        <v>1029</v>
      </c>
      <c r="Q110" s="6">
        <v>1029</v>
      </c>
      <c r="R110" s="6">
        <v>1029</v>
      </c>
      <c r="S110" s="6">
        <v>1029</v>
      </c>
      <c r="T110" s="6">
        <v>1029</v>
      </c>
      <c r="U110" s="6">
        <v>1029</v>
      </c>
      <c r="V110" s="6">
        <v>1029</v>
      </c>
      <c r="W110" s="6">
        <v>1029</v>
      </c>
      <c r="X110" s="6">
        <v>1029</v>
      </c>
      <c r="Y110" s="6">
        <v>1029</v>
      </c>
      <c r="Z110" s="6">
        <v>1029</v>
      </c>
      <c r="AA110" s="6">
        <v>1029</v>
      </c>
      <c r="AB110" s="6">
        <v>1029</v>
      </c>
      <c r="AC110" s="6">
        <v>1029</v>
      </c>
      <c r="AD110" s="6">
        <v>1029</v>
      </c>
      <c r="AE110" s="6">
        <v>1029</v>
      </c>
      <c r="AF110" s="6">
        <v>1029</v>
      </c>
      <c r="AG110" s="6">
        <v>1029</v>
      </c>
      <c r="AH110" s="6">
        <v>1029</v>
      </c>
      <c r="AI110" s="6">
        <v>1029</v>
      </c>
    </row>
    <row r="111" spans="2:35" ht="17.25" customHeight="1">
      <c r="B111" s="119"/>
      <c r="C111" s="121" t="s">
        <v>54</v>
      </c>
      <c r="D111" s="122"/>
      <c r="E111" s="6">
        <v>1000</v>
      </c>
      <c r="F111" s="6">
        <v>1000</v>
      </c>
      <c r="G111" s="6">
        <v>1000</v>
      </c>
      <c r="H111" s="6">
        <v>1000</v>
      </c>
      <c r="I111" s="6">
        <v>1000</v>
      </c>
      <c r="J111" s="6">
        <v>1000</v>
      </c>
      <c r="K111" s="6">
        <v>1000</v>
      </c>
      <c r="L111" s="6">
        <v>1000</v>
      </c>
      <c r="M111" s="6">
        <v>1000</v>
      </c>
      <c r="N111" s="6">
        <v>1000</v>
      </c>
      <c r="O111" s="6">
        <v>1000</v>
      </c>
      <c r="P111" s="6">
        <v>1000</v>
      </c>
      <c r="Q111" s="6">
        <v>1000</v>
      </c>
      <c r="R111" s="6">
        <v>1000</v>
      </c>
      <c r="S111" s="6">
        <v>1000</v>
      </c>
      <c r="T111" s="6">
        <v>1000</v>
      </c>
      <c r="U111" s="6">
        <v>1000</v>
      </c>
      <c r="V111" s="6">
        <v>1000</v>
      </c>
      <c r="W111" s="6">
        <v>1000</v>
      </c>
      <c r="X111" s="6">
        <v>1000</v>
      </c>
      <c r="Y111" s="6">
        <v>1000</v>
      </c>
      <c r="Z111" s="6">
        <v>1000</v>
      </c>
      <c r="AA111" s="6">
        <v>1000</v>
      </c>
      <c r="AB111" s="6">
        <v>1000</v>
      </c>
      <c r="AC111" s="6">
        <v>1000</v>
      </c>
      <c r="AD111" s="6">
        <v>1000</v>
      </c>
      <c r="AE111" s="6">
        <v>1000</v>
      </c>
      <c r="AF111" s="6">
        <v>1000</v>
      </c>
      <c r="AG111" s="6">
        <v>1000</v>
      </c>
      <c r="AH111" s="6">
        <v>1000</v>
      </c>
      <c r="AI111" s="6">
        <v>1000</v>
      </c>
    </row>
    <row r="112" spans="2:35" ht="20.25" customHeight="1">
      <c r="B112" s="119"/>
      <c r="C112" s="126" t="s">
        <v>55</v>
      </c>
      <c r="D112" s="127"/>
      <c r="E112" s="6">
        <v>100</v>
      </c>
      <c r="F112" s="6">
        <v>100</v>
      </c>
      <c r="G112" s="6">
        <v>100</v>
      </c>
      <c r="H112" s="6">
        <v>100</v>
      </c>
      <c r="I112" s="6">
        <v>100</v>
      </c>
      <c r="J112" s="6">
        <v>100</v>
      </c>
      <c r="K112" s="6">
        <v>100</v>
      </c>
      <c r="L112" s="6">
        <v>100</v>
      </c>
      <c r="M112" s="6">
        <v>100</v>
      </c>
      <c r="N112" s="6">
        <v>100</v>
      </c>
      <c r="O112" s="6">
        <v>100</v>
      </c>
      <c r="P112" s="6">
        <v>100</v>
      </c>
      <c r="Q112" s="6">
        <v>100</v>
      </c>
      <c r="R112" s="6">
        <v>100</v>
      </c>
      <c r="S112" s="6">
        <v>100</v>
      </c>
      <c r="T112" s="6">
        <v>100</v>
      </c>
      <c r="U112" s="6">
        <v>100</v>
      </c>
      <c r="V112" s="6">
        <v>100</v>
      </c>
      <c r="W112" s="6">
        <v>100</v>
      </c>
      <c r="X112" s="6">
        <v>100</v>
      </c>
      <c r="Y112" s="6">
        <v>100</v>
      </c>
      <c r="Z112" s="6">
        <v>100</v>
      </c>
      <c r="AA112" s="6">
        <v>100</v>
      </c>
      <c r="AB112" s="6">
        <v>100</v>
      </c>
      <c r="AC112" s="6">
        <v>100</v>
      </c>
      <c r="AD112" s="6">
        <v>100</v>
      </c>
      <c r="AE112" s="6">
        <v>100</v>
      </c>
      <c r="AF112" s="6">
        <v>100</v>
      </c>
      <c r="AG112" s="6">
        <v>100</v>
      </c>
      <c r="AH112" s="6">
        <v>100</v>
      </c>
      <c r="AI112" s="6">
        <v>100</v>
      </c>
    </row>
    <row r="113" spans="2:35" ht="17.25" customHeight="1">
      <c r="B113" s="119"/>
      <c r="C113" s="121" t="s">
        <v>57</v>
      </c>
      <c r="D113" s="122"/>
      <c r="E113" s="6">
        <f>E108*50/100</f>
        <v>1715</v>
      </c>
      <c r="F113" s="6">
        <f aca="true" t="shared" si="58" ref="F113:AI113">F108*50/100</f>
        <v>1802.5</v>
      </c>
      <c r="G113" s="6">
        <f t="shared" si="58"/>
        <v>1890</v>
      </c>
      <c r="H113" s="6">
        <f t="shared" si="58"/>
        <v>1977.5</v>
      </c>
      <c r="I113" s="6">
        <f t="shared" si="58"/>
        <v>2065</v>
      </c>
      <c r="J113" s="6">
        <f t="shared" si="58"/>
        <v>2152.5</v>
      </c>
      <c r="K113" s="6">
        <f t="shared" si="58"/>
        <v>2240</v>
      </c>
      <c r="L113" s="6">
        <f t="shared" si="58"/>
        <v>2327.5</v>
      </c>
      <c r="M113" s="6">
        <f t="shared" si="58"/>
        <v>2415</v>
      </c>
      <c r="N113" s="6">
        <f t="shared" si="58"/>
        <v>2502.5</v>
      </c>
      <c r="O113" s="6">
        <f t="shared" si="58"/>
        <v>2590</v>
      </c>
      <c r="P113" s="6">
        <f t="shared" si="58"/>
        <v>2677.5</v>
      </c>
      <c r="Q113" s="6">
        <f t="shared" si="58"/>
        <v>2765</v>
      </c>
      <c r="R113" s="6">
        <f t="shared" si="58"/>
        <v>2852.5</v>
      </c>
      <c r="S113" s="6">
        <f t="shared" si="58"/>
        <v>2940</v>
      </c>
      <c r="T113" s="6">
        <f t="shared" si="58"/>
        <v>3027.5</v>
      </c>
      <c r="U113" s="6">
        <f t="shared" si="58"/>
        <v>3115</v>
      </c>
      <c r="V113" s="6">
        <f t="shared" si="58"/>
        <v>3202.5</v>
      </c>
      <c r="W113" s="6">
        <f t="shared" si="58"/>
        <v>3290</v>
      </c>
      <c r="X113" s="6">
        <f t="shared" si="58"/>
        <v>3377.5</v>
      </c>
      <c r="Y113" s="6">
        <f t="shared" si="58"/>
        <v>3465</v>
      </c>
      <c r="Z113" s="6">
        <f t="shared" si="58"/>
        <v>3552.5</v>
      </c>
      <c r="AA113" s="6">
        <f t="shared" si="58"/>
        <v>3640</v>
      </c>
      <c r="AB113" s="6">
        <f t="shared" si="58"/>
        <v>3727.5</v>
      </c>
      <c r="AC113" s="6">
        <f t="shared" si="58"/>
        <v>3815</v>
      </c>
      <c r="AD113" s="6">
        <f t="shared" si="58"/>
        <v>3902.5</v>
      </c>
      <c r="AE113" s="6">
        <f t="shared" si="58"/>
        <v>3990</v>
      </c>
      <c r="AF113" s="6">
        <f t="shared" si="58"/>
        <v>4077.5</v>
      </c>
      <c r="AG113" s="6">
        <f t="shared" si="58"/>
        <v>4165</v>
      </c>
      <c r="AH113" s="6">
        <f t="shared" si="58"/>
        <v>4252.5</v>
      </c>
      <c r="AI113" s="6">
        <f t="shared" si="58"/>
        <v>4340</v>
      </c>
    </row>
    <row r="114" spans="2:35" ht="17.25" customHeight="1">
      <c r="B114" s="119"/>
      <c r="C114" s="121" t="s">
        <v>58</v>
      </c>
      <c r="D114" s="122"/>
      <c r="E114" s="15">
        <f>E108*15/100</f>
        <v>514.5</v>
      </c>
      <c r="F114" s="15">
        <f aca="true" t="shared" si="59" ref="F114:AI114">F108*15/100</f>
        <v>540.75</v>
      </c>
      <c r="G114" s="15">
        <f t="shared" si="59"/>
        <v>567</v>
      </c>
      <c r="H114" s="15">
        <f t="shared" si="59"/>
        <v>593.25</v>
      </c>
      <c r="I114" s="15">
        <f t="shared" si="59"/>
        <v>619.5</v>
      </c>
      <c r="J114" s="15">
        <f t="shared" si="59"/>
        <v>645.75</v>
      </c>
      <c r="K114" s="15">
        <f t="shared" si="59"/>
        <v>672</v>
      </c>
      <c r="L114" s="15">
        <f t="shared" si="59"/>
        <v>698.25</v>
      </c>
      <c r="M114" s="15">
        <f t="shared" si="59"/>
        <v>724.5</v>
      </c>
      <c r="N114" s="15">
        <f t="shared" si="59"/>
        <v>750.75</v>
      </c>
      <c r="O114" s="15">
        <f t="shared" si="59"/>
        <v>777</v>
      </c>
      <c r="P114" s="15">
        <f t="shared" si="59"/>
        <v>803.25</v>
      </c>
      <c r="Q114" s="15">
        <f t="shared" si="59"/>
        <v>829.5</v>
      </c>
      <c r="R114" s="15">
        <f t="shared" si="59"/>
        <v>855.75</v>
      </c>
      <c r="S114" s="15">
        <f t="shared" si="59"/>
        <v>882</v>
      </c>
      <c r="T114" s="15">
        <f t="shared" si="59"/>
        <v>908.25</v>
      </c>
      <c r="U114" s="15">
        <f t="shared" si="59"/>
        <v>934.5</v>
      </c>
      <c r="V114" s="15">
        <f t="shared" si="59"/>
        <v>960.75</v>
      </c>
      <c r="W114" s="15">
        <f t="shared" si="59"/>
        <v>987</v>
      </c>
      <c r="X114" s="15">
        <f t="shared" si="59"/>
        <v>1013.25</v>
      </c>
      <c r="Y114" s="15">
        <f t="shared" si="59"/>
        <v>1039.5</v>
      </c>
      <c r="Z114" s="15">
        <f t="shared" si="59"/>
        <v>1065.75</v>
      </c>
      <c r="AA114" s="15">
        <f t="shared" si="59"/>
        <v>1092</v>
      </c>
      <c r="AB114" s="15">
        <f t="shared" si="59"/>
        <v>1118.25</v>
      </c>
      <c r="AC114" s="15">
        <f t="shared" si="59"/>
        <v>1144.5</v>
      </c>
      <c r="AD114" s="15">
        <f t="shared" si="59"/>
        <v>1170.75</v>
      </c>
      <c r="AE114" s="15">
        <f t="shared" si="59"/>
        <v>1197</v>
      </c>
      <c r="AF114" s="15">
        <f t="shared" si="59"/>
        <v>1223.25</v>
      </c>
      <c r="AG114" s="15">
        <f t="shared" si="59"/>
        <v>1249.5</v>
      </c>
      <c r="AH114" s="15">
        <f t="shared" si="59"/>
        <v>1275.75</v>
      </c>
      <c r="AI114" s="15">
        <f t="shared" si="59"/>
        <v>1302</v>
      </c>
    </row>
    <row r="115" spans="2:35" ht="17.25" customHeight="1">
      <c r="B115" s="119"/>
      <c r="C115" s="121" t="s">
        <v>59</v>
      </c>
      <c r="D115" s="122"/>
      <c r="E115" s="15">
        <v>1150</v>
      </c>
      <c r="F115" s="15">
        <v>1150</v>
      </c>
      <c r="G115" s="15">
        <v>1150</v>
      </c>
      <c r="H115" s="15">
        <v>1150</v>
      </c>
      <c r="I115" s="15">
        <v>1150</v>
      </c>
      <c r="J115" s="15">
        <v>1150</v>
      </c>
      <c r="K115" s="15">
        <v>1150</v>
      </c>
      <c r="L115" s="15">
        <v>1150</v>
      </c>
      <c r="M115" s="15">
        <v>1150</v>
      </c>
      <c r="N115" s="15">
        <v>1150</v>
      </c>
      <c r="O115" s="15">
        <v>1150</v>
      </c>
      <c r="P115" s="15">
        <v>1150</v>
      </c>
      <c r="Q115" s="15">
        <v>1150</v>
      </c>
      <c r="R115" s="15">
        <v>1150</v>
      </c>
      <c r="S115" s="15">
        <v>1150</v>
      </c>
      <c r="T115" s="15">
        <v>1150</v>
      </c>
      <c r="U115" s="15">
        <v>1150</v>
      </c>
      <c r="V115" s="15">
        <v>1150</v>
      </c>
      <c r="W115" s="15">
        <v>1150</v>
      </c>
      <c r="X115" s="15">
        <v>1150</v>
      </c>
      <c r="Y115" s="15">
        <v>1150</v>
      </c>
      <c r="Z115" s="15">
        <v>1150</v>
      </c>
      <c r="AA115" s="15">
        <v>1150</v>
      </c>
      <c r="AB115" s="15">
        <v>1150</v>
      </c>
      <c r="AC115" s="15">
        <v>1150</v>
      </c>
      <c r="AD115" s="15">
        <v>1150</v>
      </c>
      <c r="AE115" s="15">
        <v>1150</v>
      </c>
      <c r="AF115" s="15">
        <v>1150</v>
      </c>
      <c r="AG115" s="15">
        <v>1150</v>
      </c>
      <c r="AH115" s="15">
        <v>1150</v>
      </c>
      <c r="AI115" s="15">
        <v>1150</v>
      </c>
    </row>
    <row r="116" spans="2:35" s="17" customFormat="1" ht="17.25" customHeight="1">
      <c r="B116" s="119"/>
      <c r="C116" s="128" t="s">
        <v>60</v>
      </c>
      <c r="D116" s="129"/>
      <c r="E116" s="16">
        <f aca="true" t="shared" si="60" ref="E116:AI116">E115+E114+E113+E112+E111+E110+E109</f>
        <v>11108.5</v>
      </c>
      <c r="F116" s="16">
        <f t="shared" si="60"/>
        <v>11512.25</v>
      </c>
      <c r="G116" s="16">
        <f t="shared" si="60"/>
        <v>11916</v>
      </c>
      <c r="H116" s="16">
        <f t="shared" si="60"/>
        <v>12319.75</v>
      </c>
      <c r="I116" s="16">
        <f t="shared" si="60"/>
        <v>12723.5</v>
      </c>
      <c r="J116" s="16">
        <f t="shared" si="60"/>
        <v>13127.25</v>
      </c>
      <c r="K116" s="16">
        <f t="shared" si="60"/>
        <v>13531</v>
      </c>
      <c r="L116" s="16">
        <f t="shared" si="60"/>
        <v>13934.75</v>
      </c>
      <c r="M116" s="16">
        <f t="shared" si="60"/>
        <v>14338.5</v>
      </c>
      <c r="N116" s="16">
        <f t="shared" si="60"/>
        <v>14742.25</v>
      </c>
      <c r="O116" s="16">
        <f t="shared" si="60"/>
        <v>15146</v>
      </c>
      <c r="P116" s="16">
        <f t="shared" si="60"/>
        <v>15549.75</v>
      </c>
      <c r="Q116" s="16">
        <f t="shared" si="60"/>
        <v>15953.5</v>
      </c>
      <c r="R116" s="16">
        <f t="shared" si="60"/>
        <v>16357.25</v>
      </c>
      <c r="S116" s="16">
        <f t="shared" si="60"/>
        <v>16761</v>
      </c>
      <c r="T116" s="16">
        <f t="shared" si="60"/>
        <v>17164.75</v>
      </c>
      <c r="U116" s="16">
        <f t="shared" si="60"/>
        <v>17568.5</v>
      </c>
      <c r="V116" s="16">
        <f t="shared" si="60"/>
        <v>17972.25</v>
      </c>
      <c r="W116" s="16">
        <f t="shared" si="60"/>
        <v>18376</v>
      </c>
      <c r="X116" s="16">
        <f t="shared" si="60"/>
        <v>18779.75</v>
      </c>
      <c r="Y116" s="16">
        <f t="shared" si="60"/>
        <v>19183.5</v>
      </c>
      <c r="Z116" s="16">
        <f t="shared" si="60"/>
        <v>19587.25</v>
      </c>
      <c r="AA116" s="16">
        <f t="shared" si="60"/>
        <v>19991</v>
      </c>
      <c r="AB116" s="16">
        <f t="shared" si="60"/>
        <v>20394.75</v>
      </c>
      <c r="AC116" s="16">
        <f t="shared" si="60"/>
        <v>20798.5</v>
      </c>
      <c r="AD116" s="16">
        <f t="shared" si="60"/>
        <v>21202.25</v>
      </c>
      <c r="AE116" s="16">
        <f t="shared" si="60"/>
        <v>21606</v>
      </c>
      <c r="AF116" s="16">
        <f t="shared" si="60"/>
        <v>22009.75</v>
      </c>
      <c r="AG116" s="16">
        <f t="shared" si="60"/>
        <v>22413.5</v>
      </c>
      <c r="AH116" s="16">
        <f t="shared" si="60"/>
        <v>22817.25</v>
      </c>
      <c r="AI116" s="16">
        <f t="shared" si="60"/>
        <v>23221</v>
      </c>
    </row>
    <row r="117" spans="2:35" s="18" customFormat="1" ht="17.25" customHeight="1">
      <c r="B117" s="119"/>
      <c r="C117" s="121" t="s">
        <v>61</v>
      </c>
      <c r="D117" s="122"/>
      <c r="E117" s="9">
        <v>498</v>
      </c>
      <c r="F117" s="9">
        <v>498</v>
      </c>
      <c r="G117" s="9">
        <v>498</v>
      </c>
      <c r="H117" s="9">
        <v>498</v>
      </c>
      <c r="I117" s="9">
        <v>498</v>
      </c>
      <c r="J117" s="9">
        <v>498</v>
      </c>
      <c r="K117" s="9">
        <v>498</v>
      </c>
      <c r="L117" s="9">
        <v>498</v>
      </c>
      <c r="M117" s="9">
        <v>498</v>
      </c>
      <c r="N117" s="9">
        <v>498</v>
      </c>
      <c r="O117" s="9">
        <v>498</v>
      </c>
      <c r="P117" s="9">
        <v>498</v>
      </c>
      <c r="Q117" s="9">
        <v>498</v>
      </c>
      <c r="R117" s="9">
        <v>498</v>
      </c>
      <c r="S117" s="9">
        <v>498</v>
      </c>
      <c r="T117" s="9">
        <v>498</v>
      </c>
      <c r="U117" s="9">
        <v>498</v>
      </c>
      <c r="V117" s="9">
        <v>498</v>
      </c>
      <c r="W117" s="9">
        <v>498</v>
      </c>
      <c r="X117" s="9">
        <v>498</v>
      </c>
      <c r="Y117" s="9">
        <v>498</v>
      </c>
      <c r="Z117" s="9">
        <v>498</v>
      </c>
      <c r="AA117" s="9">
        <v>498</v>
      </c>
      <c r="AB117" s="9">
        <v>498</v>
      </c>
      <c r="AC117" s="9">
        <v>498</v>
      </c>
      <c r="AD117" s="9">
        <v>498</v>
      </c>
      <c r="AE117" s="9">
        <v>498</v>
      </c>
      <c r="AF117" s="9">
        <v>498</v>
      </c>
      <c r="AG117" s="9">
        <v>498</v>
      </c>
      <c r="AH117" s="9">
        <v>498</v>
      </c>
      <c r="AI117" s="9">
        <v>498</v>
      </c>
    </row>
    <row r="118" spans="2:35" s="18" customFormat="1" ht="17.25" customHeight="1">
      <c r="B118" s="119"/>
      <c r="C118" s="121" t="s">
        <v>62</v>
      </c>
      <c r="D118" s="122"/>
      <c r="E118" s="9">
        <v>22</v>
      </c>
      <c r="F118" s="9">
        <v>22</v>
      </c>
      <c r="G118" s="9">
        <v>22</v>
      </c>
      <c r="H118" s="9">
        <v>22</v>
      </c>
      <c r="I118" s="9">
        <v>22</v>
      </c>
      <c r="J118" s="9">
        <v>22</v>
      </c>
      <c r="K118" s="9">
        <v>22</v>
      </c>
      <c r="L118" s="9">
        <v>22</v>
      </c>
      <c r="M118" s="9">
        <v>22</v>
      </c>
      <c r="N118" s="9">
        <v>22</v>
      </c>
      <c r="O118" s="9">
        <v>22</v>
      </c>
      <c r="P118" s="9">
        <v>22</v>
      </c>
      <c r="Q118" s="9">
        <v>22</v>
      </c>
      <c r="R118" s="9">
        <v>22</v>
      </c>
      <c r="S118" s="9">
        <v>22</v>
      </c>
      <c r="T118" s="9">
        <v>22</v>
      </c>
      <c r="U118" s="9">
        <v>22</v>
      </c>
      <c r="V118" s="9">
        <v>22</v>
      </c>
      <c r="W118" s="9">
        <v>22</v>
      </c>
      <c r="X118" s="9">
        <v>22</v>
      </c>
      <c r="Y118" s="9">
        <v>22</v>
      </c>
      <c r="Z118" s="9">
        <v>22</v>
      </c>
      <c r="AA118" s="9">
        <v>22</v>
      </c>
      <c r="AB118" s="9">
        <v>22</v>
      </c>
      <c r="AC118" s="9">
        <v>22</v>
      </c>
      <c r="AD118" s="9">
        <v>22</v>
      </c>
      <c r="AE118" s="9">
        <v>22</v>
      </c>
      <c r="AF118" s="9">
        <v>22</v>
      </c>
      <c r="AG118" s="9">
        <v>22</v>
      </c>
      <c r="AH118" s="9">
        <v>22</v>
      </c>
      <c r="AI118" s="9">
        <v>22</v>
      </c>
    </row>
    <row r="119" spans="2:35" s="18" customFormat="1" ht="17.25" customHeight="1">
      <c r="B119" s="119"/>
      <c r="C119" s="121" t="s">
        <v>63</v>
      </c>
      <c r="D119" s="122"/>
      <c r="E119" s="19">
        <f>E109*1.5/100</f>
        <v>84</v>
      </c>
      <c r="F119" s="19">
        <f aca="true" t="shared" si="61" ref="F119:AI119">F109*1.5/100</f>
        <v>88.35</v>
      </c>
      <c r="G119" s="19">
        <f t="shared" si="61"/>
        <v>92.7</v>
      </c>
      <c r="H119" s="19">
        <f t="shared" si="61"/>
        <v>97.05</v>
      </c>
      <c r="I119" s="19">
        <f t="shared" si="61"/>
        <v>101.4</v>
      </c>
      <c r="J119" s="19">
        <f t="shared" si="61"/>
        <v>105.75</v>
      </c>
      <c r="K119" s="19">
        <f t="shared" si="61"/>
        <v>110.1</v>
      </c>
      <c r="L119" s="19">
        <f t="shared" si="61"/>
        <v>114.45</v>
      </c>
      <c r="M119" s="19">
        <f t="shared" si="61"/>
        <v>118.8</v>
      </c>
      <c r="N119" s="19">
        <f t="shared" si="61"/>
        <v>123.15</v>
      </c>
      <c r="O119" s="19">
        <f t="shared" si="61"/>
        <v>127.5</v>
      </c>
      <c r="P119" s="19">
        <f t="shared" si="61"/>
        <v>131.85</v>
      </c>
      <c r="Q119" s="19">
        <f t="shared" si="61"/>
        <v>136.2</v>
      </c>
      <c r="R119" s="19">
        <f t="shared" si="61"/>
        <v>140.55</v>
      </c>
      <c r="S119" s="19">
        <f t="shared" si="61"/>
        <v>144.9</v>
      </c>
      <c r="T119" s="19">
        <f t="shared" si="61"/>
        <v>149.25</v>
      </c>
      <c r="U119" s="19">
        <f t="shared" si="61"/>
        <v>153.6</v>
      </c>
      <c r="V119" s="19">
        <f t="shared" si="61"/>
        <v>157.95</v>
      </c>
      <c r="W119" s="19">
        <f t="shared" si="61"/>
        <v>162.3</v>
      </c>
      <c r="X119" s="19">
        <f t="shared" si="61"/>
        <v>166.65</v>
      </c>
      <c r="Y119" s="19">
        <f t="shared" si="61"/>
        <v>171</v>
      </c>
      <c r="Z119" s="19">
        <f t="shared" si="61"/>
        <v>175.35</v>
      </c>
      <c r="AA119" s="19">
        <f t="shared" si="61"/>
        <v>179.7</v>
      </c>
      <c r="AB119" s="19">
        <f t="shared" si="61"/>
        <v>184.05</v>
      </c>
      <c r="AC119" s="19">
        <f t="shared" si="61"/>
        <v>188.4</v>
      </c>
      <c r="AD119" s="19">
        <f t="shared" si="61"/>
        <v>192.75</v>
      </c>
      <c r="AE119" s="19">
        <f t="shared" si="61"/>
        <v>197.1</v>
      </c>
      <c r="AF119" s="19">
        <f t="shared" si="61"/>
        <v>201.45</v>
      </c>
      <c r="AG119" s="19">
        <f t="shared" si="61"/>
        <v>205.8</v>
      </c>
      <c r="AH119" s="19">
        <f t="shared" si="61"/>
        <v>210.15</v>
      </c>
      <c r="AI119" s="19">
        <f t="shared" si="61"/>
        <v>214.5</v>
      </c>
    </row>
    <row r="120" spans="2:35" s="17" customFormat="1" ht="17.25" customHeight="1">
      <c r="B120" s="119"/>
      <c r="C120" s="128" t="s">
        <v>64</v>
      </c>
      <c r="D120" s="129"/>
      <c r="E120" s="19">
        <f aca="true" t="shared" si="62" ref="E120:AI120">E119+E118+E117</f>
        <v>604</v>
      </c>
      <c r="F120" s="19">
        <f t="shared" si="62"/>
        <v>608.35</v>
      </c>
      <c r="G120" s="19">
        <f t="shared" si="62"/>
        <v>612.7</v>
      </c>
      <c r="H120" s="19">
        <f t="shared" si="62"/>
        <v>617.05</v>
      </c>
      <c r="I120" s="19">
        <f t="shared" si="62"/>
        <v>621.4</v>
      </c>
      <c r="J120" s="19">
        <f t="shared" si="62"/>
        <v>625.75</v>
      </c>
      <c r="K120" s="19">
        <f t="shared" si="62"/>
        <v>630.1</v>
      </c>
      <c r="L120" s="19">
        <f t="shared" si="62"/>
        <v>634.45</v>
      </c>
      <c r="M120" s="19">
        <f t="shared" si="62"/>
        <v>638.8</v>
      </c>
      <c r="N120" s="19">
        <f t="shared" si="62"/>
        <v>643.15</v>
      </c>
      <c r="O120" s="19">
        <f t="shared" si="62"/>
        <v>647.5</v>
      </c>
      <c r="P120" s="19">
        <f t="shared" si="62"/>
        <v>651.85</v>
      </c>
      <c r="Q120" s="19">
        <f t="shared" si="62"/>
        <v>656.2</v>
      </c>
      <c r="R120" s="19">
        <f t="shared" si="62"/>
        <v>660.55</v>
      </c>
      <c r="S120" s="19">
        <f t="shared" si="62"/>
        <v>664.9</v>
      </c>
      <c r="T120" s="19">
        <f t="shared" si="62"/>
        <v>669.25</v>
      </c>
      <c r="U120" s="19">
        <f t="shared" si="62"/>
        <v>673.6</v>
      </c>
      <c r="V120" s="19">
        <f t="shared" si="62"/>
        <v>677.95</v>
      </c>
      <c r="W120" s="19">
        <f t="shared" si="62"/>
        <v>682.3</v>
      </c>
      <c r="X120" s="19">
        <f t="shared" si="62"/>
        <v>686.65</v>
      </c>
      <c r="Y120" s="19">
        <f t="shared" si="62"/>
        <v>691</v>
      </c>
      <c r="Z120" s="19">
        <f t="shared" si="62"/>
        <v>695.35</v>
      </c>
      <c r="AA120" s="19">
        <f t="shared" si="62"/>
        <v>699.7</v>
      </c>
      <c r="AB120" s="19">
        <f t="shared" si="62"/>
        <v>704.05</v>
      </c>
      <c r="AC120" s="19">
        <f t="shared" si="62"/>
        <v>708.4</v>
      </c>
      <c r="AD120" s="19">
        <f t="shared" si="62"/>
        <v>712.75</v>
      </c>
      <c r="AE120" s="19">
        <f t="shared" si="62"/>
        <v>717.1</v>
      </c>
      <c r="AF120" s="19">
        <f t="shared" si="62"/>
        <v>721.45</v>
      </c>
      <c r="AG120" s="19">
        <f t="shared" si="62"/>
        <v>725.8</v>
      </c>
      <c r="AH120" s="19">
        <f t="shared" si="62"/>
        <v>730.15</v>
      </c>
      <c r="AI120" s="19">
        <f t="shared" si="62"/>
        <v>734.5</v>
      </c>
    </row>
    <row r="121" spans="2:35" s="17" customFormat="1" ht="17.25" customHeight="1">
      <c r="B121" s="120"/>
      <c r="C121" s="128" t="s">
        <v>65</v>
      </c>
      <c r="D121" s="129"/>
      <c r="E121" s="19">
        <f aca="true" t="shared" si="63" ref="E121:AI121">E116-E120</f>
        <v>10504.5</v>
      </c>
      <c r="F121" s="19">
        <f t="shared" si="63"/>
        <v>10903.9</v>
      </c>
      <c r="G121" s="19">
        <f t="shared" si="63"/>
        <v>11303.3</v>
      </c>
      <c r="H121" s="19">
        <f t="shared" si="63"/>
        <v>11702.7</v>
      </c>
      <c r="I121" s="19">
        <f t="shared" si="63"/>
        <v>12102.1</v>
      </c>
      <c r="J121" s="19">
        <f t="shared" si="63"/>
        <v>12501.5</v>
      </c>
      <c r="K121" s="19">
        <f t="shared" si="63"/>
        <v>12900.9</v>
      </c>
      <c r="L121" s="19">
        <f t="shared" si="63"/>
        <v>13300.3</v>
      </c>
      <c r="M121" s="19">
        <f t="shared" si="63"/>
        <v>13699.7</v>
      </c>
      <c r="N121" s="19">
        <f t="shared" si="63"/>
        <v>14099.1</v>
      </c>
      <c r="O121" s="19">
        <f t="shared" si="63"/>
        <v>14498.5</v>
      </c>
      <c r="P121" s="19">
        <f t="shared" si="63"/>
        <v>14897.9</v>
      </c>
      <c r="Q121" s="19">
        <f t="shared" si="63"/>
        <v>15297.3</v>
      </c>
      <c r="R121" s="19">
        <f t="shared" si="63"/>
        <v>15696.7</v>
      </c>
      <c r="S121" s="19">
        <f t="shared" si="63"/>
        <v>16096.1</v>
      </c>
      <c r="T121" s="19">
        <f t="shared" si="63"/>
        <v>16495.5</v>
      </c>
      <c r="U121" s="19">
        <f t="shared" si="63"/>
        <v>16894.9</v>
      </c>
      <c r="V121" s="19">
        <f t="shared" si="63"/>
        <v>17294.3</v>
      </c>
      <c r="W121" s="19">
        <f t="shared" si="63"/>
        <v>17693.7</v>
      </c>
      <c r="X121" s="19">
        <f t="shared" si="63"/>
        <v>18093.1</v>
      </c>
      <c r="Y121" s="19">
        <f t="shared" si="63"/>
        <v>18492.5</v>
      </c>
      <c r="Z121" s="19">
        <f t="shared" si="63"/>
        <v>18891.9</v>
      </c>
      <c r="AA121" s="19">
        <f t="shared" si="63"/>
        <v>19291.3</v>
      </c>
      <c r="AB121" s="19">
        <f t="shared" si="63"/>
        <v>19690.7</v>
      </c>
      <c r="AC121" s="19">
        <f t="shared" si="63"/>
        <v>20090.1</v>
      </c>
      <c r="AD121" s="19">
        <f t="shared" si="63"/>
        <v>20489.5</v>
      </c>
      <c r="AE121" s="19">
        <f t="shared" si="63"/>
        <v>20888.9</v>
      </c>
      <c r="AF121" s="19">
        <f t="shared" si="63"/>
        <v>21288.3</v>
      </c>
      <c r="AG121" s="19">
        <f t="shared" si="63"/>
        <v>21687.7</v>
      </c>
      <c r="AH121" s="19">
        <f t="shared" si="63"/>
        <v>22087.1</v>
      </c>
      <c r="AI121" s="19">
        <f t="shared" si="63"/>
        <v>22486.5</v>
      </c>
    </row>
    <row r="122" spans="2:35" ht="9.75" customHeight="1">
      <c r="B122" s="123"/>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5"/>
    </row>
    <row r="123" spans="2:35" ht="17.25" customHeight="1">
      <c r="B123" s="118">
        <v>7</v>
      </c>
      <c r="C123" s="7" t="s">
        <v>10</v>
      </c>
      <c r="D123" s="8" t="s">
        <v>4</v>
      </c>
      <c r="E123" s="9">
        <v>3530</v>
      </c>
      <c r="F123" s="9">
        <f>E123+190</f>
        <v>3720</v>
      </c>
      <c r="G123" s="9">
        <f aca="true" t="shared" si="64" ref="G123:AI123">F123+190</f>
        <v>3910</v>
      </c>
      <c r="H123" s="9">
        <f t="shared" si="64"/>
        <v>4100</v>
      </c>
      <c r="I123" s="9">
        <f t="shared" si="64"/>
        <v>4290</v>
      </c>
      <c r="J123" s="9">
        <f t="shared" si="64"/>
        <v>4480</v>
      </c>
      <c r="K123" s="9">
        <f t="shared" si="64"/>
        <v>4670</v>
      </c>
      <c r="L123" s="9">
        <f t="shared" si="64"/>
        <v>4860</v>
      </c>
      <c r="M123" s="9">
        <f t="shared" si="64"/>
        <v>5050</v>
      </c>
      <c r="N123" s="9">
        <f t="shared" si="64"/>
        <v>5240</v>
      </c>
      <c r="O123" s="9">
        <f t="shared" si="64"/>
        <v>5430</v>
      </c>
      <c r="P123" s="9">
        <f t="shared" si="64"/>
        <v>5620</v>
      </c>
      <c r="Q123" s="9">
        <f t="shared" si="64"/>
        <v>5810</v>
      </c>
      <c r="R123" s="9">
        <f t="shared" si="64"/>
        <v>6000</v>
      </c>
      <c r="S123" s="9">
        <f t="shared" si="64"/>
        <v>6190</v>
      </c>
      <c r="T123" s="9">
        <f t="shared" si="64"/>
        <v>6380</v>
      </c>
      <c r="U123" s="9">
        <f t="shared" si="64"/>
        <v>6570</v>
      </c>
      <c r="V123" s="9">
        <f t="shared" si="64"/>
        <v>6760</v>
      </c>
      <c r="W123" s="9">
        <f t="shared" si="64"/>
        <v>6950</v>
      </c>
      <c r="X123" s="9">
        <f t="shared" si="64"/>
        <v>7140</v>
      </c>
      <c r="Y123" s="9">
        <f t="shared" si="64"/>
        <v>7330</v>
      </c>
      <c r="Z123" s="9">
        <f t="shared" si="64"/>
        <v>7520</v>
      </c>
      <c r="AA123" s="9">
        <f t="shared" si="64"/>
        <v>7710</v>
      </c>
      <c r="AB123" s="9">
        <f t="shared" si="64"/>
        <v>7900</v>
      </c>
      <c r="AC123" s="9">
        <f t="shared" si="64"/>
        <v>8090</v>
      </c>
      <c r="AD123" s="9">
        <f t="shared" si="64"/>
        <v>8280</v>
      </c>
      <c r="AE123" s="9">
        <f t="shared" si="64"/>
        <v>8470</v>
      </c>
      <c r="AF123" s="9">
        <f t="shared" si="64"/>
        <v>8660</v>
      </c>
      <c r="AG123" s="9">
        <f t="shared" si="64"/>
        <v>8850</v>
      </c>
      <c r="AH123" s="9">
        <f t="shared" si="64"/>
        <v>9040</v>
      </c>
      <c r="AI123" s="9">
        <f t="shared" si="64"/>
        <v>9230</v>
      </c>
    </row>
    <row r="124" spans="2:35" ht="17.25" customHeight="1">
      <c r="B124" s="119"/>
      <c r="C124" s="5" t="s">
        <v>34</v>
      </c>
      <c r="D124" s="6" t="s">
        <v>26</v>
      </c>
      <c r="E124" s="6">
        <v>5800</v>
      </c>
      <c r="F124" s="6">
        <f>E124+320</f>
        <v>6120</v>
      </c>
      <c r="G124" s="6">
        <f aca="true" t="shared" si="65" ref="G124:AI124">F124+320</f>
        <v>6440</v>
      </c>
      <c r="H124" s="6">
        <f t="shared" si="65"/>
        <v>6760</v>
      </c>
      <c r="I124" s="6">
        <f t="shared" si="65"/>
        <v>7080</v>
      </c>
      <c r="J124" s="6">
        <f t="shared" si="65"/>
        <v>7400</v>
      </c>
      <c r="K124" s="6">
        <f t="shared" si="65"/>
        <v>7720</v>
      </c>
      <c r="L124" s="6">
        <f t="shared" si="65"/>
        <v>8040</v>
      </c>
      <c r="M124" s="6">
        <f t="shared" si="65"/>
        <v>8360</v>
      </c>
      <c r="N124" s="6">
        <f t="shared" si="65"/>
        <v>8680</v>
      </c>
      <c r="O124" s="6">
        <f t="shared" si="65"/>
        <v>9000</v>
      </c>
      <c r="P124" s="6">
        <f t="shared" si="65"/>
        <v>9320</v>
      </c>
      <c r="Q124" s="6">
        <f t="shared" si="65"/>
        <v>9640</v>
      </c>
      <c r="R124" s="6">
        <f t="shared" si="65"/>
        <v>9960</v>
      </c>
      <c r="S124" s="6">
        <f t="shared" si="65"/>
        <v>10280</v>
      </c>
      <c r="T124" s="6">
        <f t="shared" si="65"/>
        <v>10600</v>
      </c>
      <c r="U124" s="6">
        <f t="shared" si="65"/>
        <v>10920</v>
      </c>
      <c r="V124" s="6">
        <f t="shared" si="65"/>
        <v>11240</v>
      </c>
      <c r="W124" s="6">
        <f t="shared" si="65"/>
        <v>11560</v>
      </c>
      <c r="X124" s="6">
        <f t="shared" si="65"/>
        <v>11880</v>
      </c>
      <c r="Y124" s="6">
        <f t="shared" si="65"/>
        <v>12200</v>
      </c>
      <c r="Z124" s="6">
        <f t="shared" si="65"/>
        <v>12520</v>
      </c>
      <c r="AA124" s="6">
        <f t="shared" si="65"/>
        <v>12840</v>
      </c>
      <c r="AB124" s="6">
        <f t="shared" si="65"/>
        <v>13160</v>
      </c>
      <c r="AC124" s="6">
        <f t="shared" si="65"/>
        <v>13480</v>
      </c>
      <c r="AD124" s="6">
        <f t="shared" si="65"/>
        <v>13800</v>
      </c>
      <c r="AE124" s="6">
        <f t="shared" si="65"/>
        <v>14120</v>
      </c>
      <c r="AF124" s="6">
        <f t="shared" si="65"/>
        <v>14440</v>
      </c>
      <c r="AG124" s="6">
        <f t="shared" si="65"/>
        <v>14760</v>
      </c>
      <c r="AH124" s="6">
        <f t="shared" si="65"/>
        <v>15080</v>
      </c>
      <c r="AI124" s="6">
        <f t="shared" si="65"/>
        <v>15400</v>
      </c>
    </row>
    <row r="125" spans="2:35" ht="17.25" customHeight="1">
      <c r="B125" s="119"/>
      <c r="C125" s="121" t="s">
        <v>53</v>
      </c>
      <c r="D125" s="122"/>
      <c r="E125" s="6">
        <v>1059</v>
      </c>
      <c r="F125" s="6">
        <v>1059</v>
      </c>
      <c r="G125" s="6">
        <v>1059</v>
      </c>
      <c r="H125" s="6">
        <v>1059</v>
      </c>
      <c r="I125" s="6">
        <v>1059</v>
      </c>
      <c r="J125" s="6">
        <v>1059</v>
      </c>
      <c r="K125" s="6">
        <v>1059</v>
      </c>
      <c r="L125" s="6">
        <v>1059</v>
      </c>
      <c r="M125" s="6">
        <v>1059</v>
      </c>
      <c r="N125" s="6">
        <v>1059</v>
      </c>
      <c r="O125" s="6">
        <v>1059</v>
      </c>
      <c r="P125" s="6">
        <v>1059</v>
      </c>
      <c r="Q125" s="6">
        <v>1059</v>
      </c>
      <c r="R125" s="6">
        <v>1059</v>
      </c>
      <c r="S125" s="6">
        <v>1059</v>
      </c>
      <c r="T125" s="6">
        <v>1059</v>
      </c>
      <c r="U125" s="6">
        <v>1059</v>
      </c>
      <c r="V125" s="6">
        <v>1059</v>
      </c>
      <c r="W125" s="6">
        <v>1059</v>
      </c>
      <c r="X125" s="6">
        <v>1059</v>
      </c>
      <c r="Y125" s="6">
        <v>1059</v>
      </c>
      <c r="Z125" s="6">
        <v>1059</v>
      </c>
      <c r="AA125" s="6">
        <v>1059</v>
      </c>
      <c r="AB125" s="6">
        <v>1059</v>
      </c>
      <c r="AC125" s="6">
        <v>1059</v>
      </c>
      <c r="AD125" s="6">
        <v>1059</v>
      </c>
      <c r="AE125" s="6">
        <v>1059</v>
      </c>
      <c r="AF125" s="6">
        <v>1059</v>
      </c>
      <c r="AG125" s="6">
        <v>1059</v>
      </c>
      <c r="AH125" s="6">
        <v>1059</v>
      </c>
      <c r="AI125" s="6">
        <v>1059</v>
      </c>
    </row>
    <row r="126" spans="2:35" ht="17.25" customHeight="1">
      <c r="B126" s="119"/>
      <c r="C126" s="121" t="s">
        <v>54</v>
      </c>
      <c r="D126" s="122"/>
      <c r="E126" s="6">
        <v>1000</v>
      </c>
      <c r="F126" s="6">
        <v>1000</v>
      </c>
      <c r="G126" s="6">
        <v>1000</v>
      </c>
      <c r="H126" s="6">
        <v>1000</v>
      </c>
      <c r="I126" s="6">
        <v>1000</v>
      </c>
      <c r="J126" s="6">
        <v>1000</v>
      </c>
      <c r="K126" s="6">
        <v>1000</v>
      </c>
      <c r="L126" s="6">
        <v>1000</v>
      </c>
      <c r="M126" s="6">
        <v>1000</v>
      </c>
      <c r="N126" s="6">
        <v>1000</v>
      </c>
      <c r="O126" s="6">
        <v>1000</v>
      </c>
      <c r="P126" s="6">
        <v>1000</v>
      </c>
      <c r="Q126" s="6">
        <v>1000</v>
      </c>
      <c r="R126" s="6">
        <v>1000</v>
      </c>
      <c r="S126" s="6">
        <v>1000</v>
      </c>
      <c r="T126" s="6">
        <v>1000</v>
      </c>
      <c r="U126" s="6">
        <v>1000</v>
      </c>
      <c r="V126" s="6">
        <v>1000</v>
      </c>
      <c r="W126" s="6">
        <v>1000</v>
      </c>
      <c r="X126" s="6">
        <v>1000</v>
      </c>
      <c r="Y126" s="6">
        <v>1000</v>
      </c>
      <c r="Z126" s="6">
        <v>1000</v>
      </c>
      <c r="AA126" s="6">
        <v>1000</v>
      </c>
      <c r="AB126" s="6">
        <v>1000</v>
      </c>
      <c r="AC126" s="6">
        <v>1000</v>
      </c>
      <c r="AD126" s="6">
        <v>1000</v>
      </c>
      <c r="AE126" s="6">
        <v>1000</v>
      </c>
      <c r="AF126" s="6">
        <v>1000</v>
      </c>
      <c r="AG126" s="6">
        <v>1000</v>
      </c>
      <c r="AH126" s="6">
        <v>1000</v>
      </c>
      <c r="AI126" s="6">
        <v>1000</v>
      </c>
    </row>
    <row r="127" spans="2:35" ht="17.25" customHeight="1">
      <c r="B127" s="119"/>
      <c r="C127" s="121" t="s">
        <v>57</v>
      </c>
      <c r="D127" s="122"/>
      <c r="E127" s="6">
        <f>E123*50/100</f>
        <v>1765</v>
      </c>
      <c r="F127" s="6">
        <f aca="true" t="shared" si="66" ref="F127:AI127">F123*50/100</f>
        <v>1860</v>
      </c>
      <c r="G127" s="6">
        <f t="shared" si="66"/>
        <v>1955</v>
      </c>
      <c r="H127" s="6">
        <f t="shared" si="66"/>
        <v>2050</v>
      </c>
      <c r="I127" s="6">
        <f t="shared" si="66"/>
        <v>2145</v>
      </c>
      <c r="J127" s="6">
        <f t="shared" si="66"/>
        <v>2240</v>
      </c>
      <c r="K127" s="6">
        <f t="shared" si="66"/>
        <v>2335</v>
      </c>
      <c r="L127" s="6">
        <f t="shared" si="66"/>
        <v>2430</v>
      </c>
      <c r="M127" s="6">
        <f t="shared" si="66"/>
        <v>2525</v>
      </c>
      <c r="N127" s="6">
        <f t="shared" si="66"/>
        <v>2620</v>
      </c>
      <c r="O127" s="6">
        <f t="shared" si="66"/>
        <v>2715</v>
      </c>
      <c r="P127" s="6">
        <f t="shared" si="66"/>
        <v>2810</v>
      </c>
      <c r="Q127" s="6">
        <f t="shared" si="66"/>
        <v>2905</v>
      </c>
      <c r="R127" s="6">
        <f t="shared" si="66"/>
        <v>3000</v>
      </c>
      <c r="S127" s="6">
        <f t="shared" si="66"/>
        <v>3095</v>
      </c>
      <c r="T127" s="6">
        <f t="shared" si="66"/>
        <v>3190</v>
      </c>
      <c r="U127" s="6">
        <f t="shared" si="66"/>
        <v>3285</v>
      </c>
      <c r="V127" s="6">
        <f t="shared" si="66"/>
        <v>3380</v>
      </c>
      <c r="W127" s="6">
        <f t="shared" si="66"/>
        <v>3475</v>
      </c>
      <c r="X127" s="6">
        <f t="shared" si="66"/>
        <v>3570</v>
      </c>
      <c r="Y127" s="6">
        <f t="shared" si="66"/>
        <v>3665</v>
      </c>
      <c r="Z127" s="6">
        <f t="shared" si="66"/>
        <v>3760</v>
      </c>
      <c r="AA127" s="6">
        <f t="shared" si="66"/>
        <v>3855</v>
      </c>
      <c r="AB127" s="6">
        <f t="shared" si="66"/>
        <v>3950</v>
      </c>
      <c r="AC127" s="6">
        <f t="shared" si="66"/>
        <v>4045</v>
      </c>
      <c r="AD127" s="6">
        <f t="shared" si="66"/>
        <v>4140</v>
      </c>
      <c r="AE127" s="6">
        <f t="shared" si="66"/>
        <v>4235</v>
      </c>
      <c r="AF127" s="6">
        <f t="shared" si="66"/>
        <v>4330</v>
      </c>
      <c r="AG127" s="6">
        <f t="shared" si="66"/>
        <v>4425</v>
      </c>
      <c r="AH127" s="6">
        <f t="shared" si="66"/>
        <v>4520</v>
      </c>
      <c r="AI127" s="6">
        <f t="shared" si="66"/>
        <v>4615</v>
      </c>
    </row>
    <row r="128" spans="2:35" ht="17.25" customHeight="1">
      <c r="B128" s="119"/>
      <c r="C128" s="121" t="s">
        <v>58</v>
      </c>
      <c r="D128" s="122"/>
      <c r="E128" s="15">
        <f>E123*15/100</f>
        <v>529.5</v>
      </c>
      <c r="F128" s="15">
        <f aca="true" t="shared" si="67" ref="F128:AI128">F123*15/100</f>
        <v>558</v>
      </c>
      <c r="G128" s="15">
        <f t="shared" si="67"/>
        <v>586.5</v>
      </c>
      <c r="H128" s="15">
        <f t="shared" si="67"/>
        <v>615</v>
      </c>
      <c r="I128" s="15">
        <f t="shared" si="67"/>
        <v>643.5</v>
      </c>
      <c r="J128" s="15">
        <f t="shared" si="67"/>
        <v>672</v>
      </c>
      <c r="K128" s="15">
        <f t="shared" si="67"/>
        <v>700.5</v>
      </c>
      <c r="L128" s="15">
        <f t="shared" si="67"/>
        <v>729</v>
      </c>
      <c r="M128" s="15">
        <f t="shared" si="67"/>
        <v>757.5</v>
      </c>
      <c r="N128" s="15">
        <f t="shared" si="67"/>
        <v>786</v>
      </c>
      <c r="O128" s="15">
        <f t="shared" si="67"/>
        <v>814.5</v>
      </c>
      <c r="P128" s="15">
        <f t="shared" si="67"/>
        <v>843</v>
      </c>
      <c r="Q128" s="15">
        <f t="shared" si="67"/>
        <v>871.5</v>
      </c>
      <c r="R128" s="15">
        <f t="shared" si="67"/>
        <v>900</v>
      </c>
      <c r="S128" s="15">
        <f t="shared" si="67"/>
        <v>928.5</v>
      </c>
      <c r="T128" s="15">
        <f t="shared" si="67"/>
        <v>957</v>
      </c>
      <c r="U128" s="15">
        <f t="shared" si="67"/>
        <v>985.5</v>
      </c>
      <c r="V128" s="15">
        <f t="shared" si="67"/>
        <v>1014</v>
      </c>
      <c r="W128" s="15">
        <f t="shared" si="67"/>
        <v>1042.5</v>
      </c>
      <c r="X128" s="15">
        <f t="shared" si="67"/>
        <v>1071</v>
      </c>
      <c r="Y128" s="15">
        <f t="shared" si="67"/>
        <v>1099.5</v>
      </c>
      <c r="Z128" s="15">
        <f t="shared" si="67"/>
        <v>1128</v>
      </c>
      <c r="AA128" s="15">
        <f t="shared" si="67"/>
        <v>1156.5</v>
      </c>
      <c r="AB128" s="15">
        <f t="shared" si="67"/>
        <v>1185</v>
      </c>
      <c r="AC128" s="15">
        <f t="shared" si="67"/>
        <v>1213.5</v>
      </c>
      <c r="AD128" s="15">
        <f t="shared" si="67"/>
        <v>1242</v>
      </c>
      <c r="AE128" s="15">
        <f t="shared" si="67"/>
        <v>1270.5</v>
      </c>
      <c r="AF128" s="15">
        <f t="shared" si="67"/>
        <v>1299</v>
      </c>
      <c r="AG128" s="15">
        <f t="shared" si="67"/>
        <v>1327.5</v>
      </c>
      <c r="AH128" s="15">
        <f t="shared" si="67"/>
        <v>1356</v>
      </c>
      <c r="AI128" s="15">
        <f t="shared" si="67"/>
        <v>1384.5</v>
      </c>
    </row>
    <row r="129" spans="2:35" ht="17.25" customHeight="1">
      <c r="B129" s="119"/>
      <c r="C129" s="121" t="s">
        <v>59</v>
      </c>
      <c r="D129" s="122"/>
      <c r="E129" s="15">
        <v>1150</v>
      </c>
      <c r="F129" s="15">
        <v>1150</v>
      </c>
      <c r="G129" s="15">
        <v>1150</v>
      </c>
      <c r="H129" s="15">
        <v>1150</v>
      </c>
      <c r="I129" s="15">
        <v>1150</v>
      </c>
      <c r="J129" s="15">
        <v>1150</v>
      </c>
      <c r="K129" s="15">
        <v>1150</v>
      </c>
      <c r="L129" s="15">
        <v>1150</v>
      </c>
      <c r="M129" s="15">
        <v>1150</v>
      </c>
      <c r="N129" s="15">
        <v>1150</v>
      </c>
      <c r="O129" s="15">
        <v>1150</v>
      </c>
      <c r="P129" s="15">
        <v>1150</v>
      </c>
      <c r="Q129" s="15">
        <v>1150</v>
      </c>
      <c r="R129" s="15">
        <v>1150</v>
      </c>
      <c r="S129" s="15">
        <v>1150</v>
      </c>
      <c r="T129" s="15">
        <v>1150</v>
      </c>
      <c r="U129" s="15">
        <v>1150</v>
      </c>
      <c r="V129" s="15">
        <v>1150</v>
      </c>
      <c r="W129" s="15">
        <v>1150</v>
      </c>
      <c r="X129" s="15">
        <v>1150</v>
      </c>
      <c r="Y129" s="15">
        <v>1150</v>
      </c>
      <c r="Z129" s="15">
        <v>1150</v>
      </c>
      <c r="AA129" s="15">
        <v>1150</v>
      </c>
      <c r="AB129" s="15">
        <v>1150</v>
      </c>
      <c r="AC129" s="15">
        <v>1150</v>
      </c>
      <c r="AD129" s="15">
        <v>1150</v>
      </c>
      <c r="AE129" s="15">
        <v>1150</v>
      </c>
      <c r="AF129" s="15">
        <v>1150</v>
      </c>
      <c r="AG129" s="15">
        <v>1150</v>
      </c>
      <c r="AH129" s="15">
        <v>1150</v>
      </c>
      <c r="AI129" s="15">
        <v>1150</v>
      </c>
    </row>
    <row r="130" spans="2:35" s="17" customFormat="1" ht="17.25" customHeight="1">
      <c r="B130" s="119"/>
      <c r="C130" s="128" t="s">
        <v>60</v>
      </c>
      <c r="D130" s="129"/>
      <c r="E130" s="16">
        <f>E129+E128+E127+E126+E125+E124</f>
        <v>11303.5</v>
      </c>
      <c r="F130" s="16">
        <f aca="true" t="shared" si="68" ref="F130:AI130">F129+F128+F127+F126+F125+F124</f>
        <v>11747</v>
      </c>
      <c r="G130" s="16">
        <f t="shared" si="68"/>
        <v>12190.5</v>
      </c>
      <c r="H130" s="16">
        <f t="shared" si="68"/>
        <v>12634</v>
      </c>
      <c r="I130" s="16">
        <f t="shared" si="68"/>
        <v>13077.5</v>
      </c>
      <c r="J130" s="16">
        <f t="shared" si="68"/>
        <v>13521</v>
      </c>
      <c r="K130" s="16">
        <f t="shared" si="68"/>
        <v>13964.5</v>
      </c>
      <c r="L130" s="16">
        <f t="shared" si="68"/>
        <v>14408</v>
      </c>
      <c r="M130" s="16">
        <f t="shared" si="68"/>
        <v>14851.5</v>
      </c>
      <c r="N130" s="16">
        <f t="shared" si="68"/>
        <v>15295</v>
      </c>
      <c r="O130" s="16">
        <f t="shared" si="68"/>
        <v>15738.5</v>
      </c>
      <c r="P130" s="16">
        <f t="shared" si="68"/>
        <v>16182</v>
      </c>
      <c r="Q130" s="16">
        <f t="shared" si="68"/>
        <v>16625.5</v>
      </c>
      <c r="R130" s="16">
        <f t="shared" si="68"/>
        <v>17069</v>
      </c>
      <c r="S130" s="16">
        <f t="shared" si="68"/>
        <v>17512.5</v>
      </c>
      <c r="T130" s="16">
        <f t="shared" si="68"/>
        <v>17956</v>
      </c>
      <c r="U130" s="16">
        <f t="shared" si="68"/>
        <v>18399.5</v>
      </c>
      <c r="V130" s="16">
        <f t="shared" si="68"/>
        <v>18843</v>
      </c>
      <c r="W130" s="16">
        <f t="shared" si="68"/>
        <v>19286.5</v>
      </c>
      <c r="X130" s="16">
        <f t="shared" si="68"/>
        <v>19730</v>
      </c>
      <c r="Y130" s="16">
        <f t="shared" si="68"/>
        <v>20173.5</v>
      </c>
      <c r="Z130" s="16">
        <f t="shared" si="68"/>
        <v>20617</v>
      </c>
      <c r="AA130" s="16">
        <f t="shared" si="68"/>
        <v>21060.5</v>
      </c>
      <c r="AB130" s="16">
        <f t="shared" si="68"/>
        <v>21504</v>
      </c>
      <c r="AC130" s="16">
        <f t="shared" si="68"/>
        <v>21947.5</v>
      </c>
      <c r="AD130" s="16">
        <f t="shared" si="68"/>
        <v>22391</v>
      </c>
      <c r="AE130" s="16">
        <f t="shared" si="68"/>
        <v>22834.5</v>
      </c>
      <c r="AF130" s="16">
        <f t="shared" si="68"/>
        <v>23278</v>
      </c>
      <c r="AG130" s="16">
        <f t="shared" si="68"/>
        <v>23721.5</v>
      </c>
      <c r="AH130" s="16">
        <f t="shared" si="68"/>
        <v>24165</v>
      </c>
      <c r="AI130" s="16">
        <f t="shared" si="68"/>
        <v>24608.5</v>
      </c>
    </row>
    <row r="131" spans="2:35" s="18" customFormat="1" ht="17.25" customHeight="1">
      <c r="B131" s="119"/>
      <c r="C131" s="121" t="s">
        <v>61</v>
      </c>
      <c r="D131" s="122"/>
      <c r="E131" s="9">
        <v>530</v>
      </c>
      <c r="F131" s="9">
        <v>530</v>
      </c>
      <c r="G131" s="9">
        <v>530</v>
      </c>
      <c r="H131" s="9">
        <v>530</v>
      </c>
      <c r="I131" s="9">
        <v>530</v>
      </c>
      <c r="J131" s="9">
        <v>530</v>
      </c>
      <c r="K131" s="9">
        <v>530</v>
      </c>
      <c r="L131" s="9">
        <v>530</v>
      </c>
      <c r="M131" s="9">
        <v>530</v>
      </c>
      <c r="N131" s="9">
        <v>530</v>
      </c>
      <c r="O131" s="9">
        <v>530</v>
      </c>
      <c r="P131" s="9">
        <v>530</v>
      </c>
      <c r="Q131" s="9">
        <v>530</v>
      </c>
      <c r="R131" s="9">
        <v>530</v>
      </c>
      <c r="S131" s="9">
        <v>530</v>
      </c>
      <c r="T131" s="9">
        <v>530</v>
      </c>
      <c r="U131" s="9">
        <v>530</v>
      </c>
      <c r="V131" s="9">
        <v>530</v>
      </c>
      <c r="W131" s="9">
        <v>530</v>
      </c>
      <c r="X131" s="9">
        <v>530</v>
      </c>
      <c r="Y131" s="9">
        <v>530</v>
      </c>
      <c r="Z131" s="9">
        <v>530</v>
      </c>
      <c r="AA131" s="9">
        <v>530</v>
      </c>
      <c r="AB131" s="9">
        <v>530</v>
      </c>
      <c r="AC131" s="9">
        <v>530</v>
      </c>
      <c r="AD131" s="9">
        <v>530</v>
      </c>
      <c r="AE131" s="9">
        <v>530</v>
      </c>
      <c r="AF131" s="9">
        <v>530</v>
      </c>
      <c r="AG131" s="9">
        <v>530</v>
      </c>
      <c r="AH131" s="9">
        <v>530</v>
      </c>
      <c r="AI131" s="9">
        <v>530</v>
      </c>
    </row>
    <row r="132" spans="2:35" s="18" customFormat="1" ht="17.25" customHeight="1">
      <c r="B132" s="119"/>
      <c r="C132" s="121" t="s">
        <v>62</v>
      </c>
      <c r="D132" s="122"/>
      <c r="E132" s="9">
        <v>22</v>
      </c>
      <c r="F132" s="9">
        <v>22</v>
      </c>
      <c r="G132" s="9">
        <v>22</v>
      </c>
      <c r="H132" s="9">
        <v>22</v>
      </c>
      <c r="I132" s="9">
        <v>22</v>
      </c>
      <c r="J132" s="9">
        <v>22</v>
      </c>
      <c r="K132" s="9">
        <v>22</v>
      </c>
      <c r="L132" s="9">
        <v>22</v>
      </c>
      <c r="M132" s="9">
        <v>22</v>
      </c>
      <c r="N132" s="9">
        <v>22</v>
      </c>
      <c r="O132" s="9">
        <v>22</v>
      </c>
      <c r="P132" s="9">
        <v>22</v>
      </c>
      <c r="Q132" s="9">
        <v>22</v>
      </c>
      <c r="R132" s="9">
        <v>22</v>
      </c>
      <c r="S132" s="9">
        <v>22</v>
      </c>
      <c r="T132" s="9">
        <v>22</v>
      </c>
      <c r="U132" s="9">
        <v>22</v>
      </c>
      <c r="V132" s="9">
        <v>22</v>
      </c>
      <c r="W132" s="9">
        <v>22</v>
      </c>
      <c r="X132" s="9">
        <v>22</v>
      </c>
      <c r="Y132" s="9">
        <v>22</v>
      </c>
      <c r="Z132" s="9">
        <v>22</v>
      </c>
      <c r="AA132" s="9">
        <v>22</v>
      </c>
      <c r="AB132" s="9">
        <v>22</v>
      </c>
      <c r="AC132" s="9">
        <v>22</v>
      </c>
      <c r="AD132" s="9">
        <v>22</v>
      </c>
      <c r="AE132" s="9">
        <v>22</v>
      </c>
      <c r="AF132" s="9">
        <v>22</v>
      </c>
      <c r="AG132" s="9">
        <v>22</v>
      </c>
      <c r="AH132" s="9">
        <v>22</v>
      </c>
      <c r="AI132" s="9">
        <v>22</v>
      </c>
    </row>
    <row r="133" spans="2:35" s="18" customFormat="1" ht="17.25" customHeight="1">
      <c r="B133" s="119"/>
      <c r="C133" s="121" t="s">
        <v>63</v>
      </c>
      <c r="D133" s="122"/>
      <c r="E133" s="19">
        <f>E124*1.5/100</f>
        <v>87</v>
      </c>
      <c r="F133" s="19">
        <f aca="true" t="shared" si="69" ref="F133:AI133">F124*1.5/100</f>
        <v>91.8</v>
      </c>
      <c r="G133" s="19">
        <f t="shared" si="69"/>
        <v>96.6</v>
      </c>
      <c r="H133" s="19">
        <f t="shared" si="69"/>
        <v>101.4</v>
      </c>
      <c r="I133" s="19">
        <f t="shared" si="69"/>
        <v>106.2</v>
      </c>
      <c r="J133" s="19">
        <f t="shared" si="69"/>
        <v>111</v>
      </c>
      <c r="K133" s="19">
        <f t="shared" si="69"/>
        <v>115.8</v>
      </c>
      <c r="L133" s="19">
        <f t="shared" si="69"/>
        <v>120.6</v>
      </c>
      <c r="M133" s="19">
        <f t="shared" si="69"/>
        <v>125.4</v>
      </c>
      <c r="N133" s="19">
        <f t="shared" si="69"/>
        <v>130.2</v>
      </c>
      <c r="O133" s="19">
        <f t="shared" si="69"/>
        <v>135</v>
      </c>
      <c r="P133" s="19">
        <f t="shared" si="69"/>
        <v>139.8</v>
      </c>
      <c r="Q133" s="19">
        <f t="shared" si="69"/>
        <v>144.6</v>
      </c>
      <c r="R133" s="19">
        <f t="shared" si="69"/>
        <v>149.4</v>
      </c>
      <c r="S133" s="19">
        <f t="shared" si="69"/>
        <v>154.2</v>
      </c>
      <c r="T133" s="19">
        <f t="shared" si="69"/>
        <v>159</v>
      </c>
      <c r="U133" s="19">
        <f t="shared" si="69"/>
        <v>163.8</v>
      </c>
      <c r="V133" s="19">
        <f t="shared" si="69"/>
        <v>168.6</v>
      </c>
      <c r="W133" s="19">
        <f t="shared" si="69"/>
        <v>173.4</v>
      </c>
      <c r="X133" s="19">
        <f t="shared" si="69"/>
        <v>178.2</v>
      </c>
      <c r="Y133" s="19">
        <f t="shared" si="69"/>
        <v>183</v>
      </c>
      <c r="Z133" s="19">
        <f t="shared" si="69"/>
        <v>187.8</v>
      </c>
      <c r="AA133" s="19">
        <f t="shared" si="69"/>
        <v>192.6</v>
      </c>
      <c r="AB133" s="19">
        <f t="shared" si="69"/>
        <v>197.4</v>
      </c>
      <c r="AC133" s="19">
        <f t="shared" si="69"/>
        <v>202.2</v>
      </c>
      <c r="AD133" s="19">
        <f t="shared" si="69"/>
        <v>207</v>
      </c>
      <c r="AE133" s="19">
        <f t="shared" si="69"/>
        <v>211.8</v>
      </c>
      <c r="AF133" s="19">
        <f t="shared" si="69"/>
        <v>216.6</v>
      </c>
      <c r="AG133" s="19">
        <f t="shared" si="69"/>
        <v>221.4</v>
      </c>
      <c r="AH133" s="19">
        <f t="shared" si="69"/>
        <v>226.2</v>
      </c>
      <c r="AI133" s="19">
        <f t="shared" si="69"/>
        <v>231</v>
      </c>
    </row>
    <row r="134" spans="2:35" s="17" customFormat="1" ht="17.25" customHeight="1">
      <c r="B134" s="119"/>
      <c r="C134" s="128" t="s">
        <v>64</v>
      </c>
      <c r="D134" s="129"/>
      <c r="E134" s="19">
        <f aca="true" t="shared" si="70" ref="E134:AI134">E133+E132+E131</f>
        <v>639</v>
      </c>
      <c r="F134" s="19">
        <f t="shared" si="70"/>
        <v>643.8</v>
      </c>
      <c r="G134" s="19">
        <f t="shared" si="70"/>
        <v>648.6</v>
      </c>
      <c r="H134" s="19">
        <f t="shared" si="70"/>
        <v>653.4</v>
      </c>
      <c r="I134" s="19">
        <f t="shared" si="70"/>
        <v>658.2</v>
      </c>
      <c r="J134" s="19">
        <f t="shared" si="70"/>
        <v>663</v>
      </c>
      <c r="K134" s="19">
        <f t="shared" si="70"/>
        <v>667.8</v>
      </c>
      <c r="L134" s="19">
        <f t="shared" si="70"/>
        <v>672.6</v>
      </c>
      <c r="M134" s="19">
        <f t="shared" si="70"/>
        <v>677.4</v>
      </c>
      <c r="N134" s="19">
        <f t="shared" si="70"/>
        <v>682.2</v>
      </c>
      <c r="O134" s="19">
        <f t="shared" si="70"/>
        <v>687</v>
      </c>
      <c r="P134" s="19">
        <f t="shared" si="70"/>
        <v>691.8</v>
      </c>
      <c r="Q134" s="19">
        <f t="shared" si="70"/>
        <v>696.6</v>
      </c>
      <c r="R134" s="19">
        <f t="shared" si="70"/>
        <v>701.4</v>
      </c>
      <c r="S134" s="19">
        <f t="shared" si="70"/>
        <v>706.2</v>
      </c>
      <c r="T134" s="19">
        <f t="shared" si="70"/>
        <v>711</v>
      </c>
      <c r="U134" s="19">
        <f t="shared" si="70"/>
        <v>715.8</v>
      </c>
      <c r="V134" s="19">
        <f t="shared" si="70"/>
        <v>720.6</v>
      </c>
      <c r="W134" s="19">
        <f t="shared" si="70"/>
        <v>725.4</v>
      </c>
      <c r="X134" s="19">
        <f t="shared" si="70"/>
        <v>730.2</v>
      </c>
      <c r="Y134" s="19">
        <f t="shared" si="70"/>
        <v>735</v>
      </c>
      <c r="Z134" s="19">
        <f t="shared" si="70"/>
        <v>739.8</v>
      </c>
      <c r="AA134" s="19">
        <f t="shared" si="70"/>
        <v>744.6</v>
      </c>
      <c r="AB134" s="19">
        <f t="shared" si="70"/>
        <v>749.4</v>
      </c>
      <c r="AC134" s="19">
        <f t="shared" si="70"/>
        <v>754.2</v>
      </c>
      <c r="AD134" s="19">
        <f t="shared" si="70"/>
        <v>759</v>
      </c>
      <c r="AE134" s="19">
        <f t="shared" si="70"/>
        <v>763.8</v>
      </c>
      <c r="AF134" s="19">
        <f t="shared" si="70"/>
        <v>768.6</v>
      </c>
      <c r="AG134" s="19">
        <f t="shared" si="70"/>
        <v>773.4</v>
      </c>
      <c r="AH134" s="19">
        <f t="shared" si="70"/>
        <v>778.2</v>
      </c>
      <c r="AI134" s="19">
        <f t="shared" si="70"/>
        <v>783</v>
      </c>
    </row>
    <row r="135" spans="2:35" s="17" customFormat="1" ht="17.25" customHeight="1">
      <c r="B135" s="120"/>
      <c r="C135" s="128" t="s">
        <v>65</v>
      </c>
      <c r="D135" s="129"/>
      <c r="E135" s="19">
        <f aca="true" t="shared" si="71" ref="E135:AI135">E130-E134</f>
        <v>10664.5</v>
      </c>
      <c r="F135" s="19">
        <f t="shared" si="71"/>
        <v>11103.2</v>
      </c>
      <c r="G135" s="19">
        <f t="shared" si="71"/>
        <v>11541.9</v>
      </c>
      <c r="H135" s="19">
        <f t="shared" si="71"/>
        <v>11980.6</v>
      </c>
      <c r="I135" s="19">
        <f t="shared" si="71"/>
        <v>12419.3</v>
      </c>
      <c r="J135" s="19">
        <f t="shared" si="71"/>
        <v>12858</v>
      </c>
      <c r="K135" s="19">
        <f t="shared" si="71"/>
        <v>13296.7</v>
      </c>
      <c r="L135" s="19">
        <f t="shared" si="71"/>
        <v>13735.4</v>
      </c>
      <c r="M135" s="19">
        <f t="shared" si="71"/>
        <v>14174.1</v>
      </c>
      <c r="N135" s="19">
        <f t="shared" si="71"/>
        <v>14612.8</v>
      </c>
      <c r="O135" s="19">
        <f t="shared" si="71"/>
        <v>15051.5</v>
      </c>
      <c r="P135" s="19">
        <f t="shared" si="71"/>
        <v>15490.2</v>
      </c>
      <c r="Q135" s="19">
        <f t="shared" si="71"/>
        <v>15928.9</v>
      </c>
      <c r="R135" s="19">
        <f t="shared" si="71"/>
        <v>16367.6</v>
      </c>
      <c r="S135" s="19">
        <f t="shared" si="71"/>
        <v>16806.3</v>
      </c>
      <c r="T135" s="19">
        <f t="shared" si="71"/>
        <v>17245</v>
      </c>
      <c r="U135" s="19">
        <f t="shared" si="71"/>
        <v>17683.7</v>
      </c>
      <c r="V135" s="19">
        <f t="shared" si="71"/>
        <v>18122.4</v>
      </c>
      <c r="W135" s="19">
        <f t="shared" si="71"/>
        <v>18561.1</v>
      </c>
      <c r="X135" s="19">
        <f t="shared" si="71"/>
        <v>18999.8</v>
      </c>
      <c r="Y135" s="19">
        <f t="shared" si="71"/>
        <v>19438.5</v>
      </c>
      <c r="Z135" s="19">
        <f t="shared" si="71"/>
        <v>19877.2</v>
      </c>
      <c r="AA135" s="19">
        <f t="shared" si="71"/>
        <v>20315.9</v>
      </c>
      <c r="AB135" s="19">
        <f t="shared" si="71"/>
        <v>20754.6</v>
      </c>
      <c r="AC135" s="19">
        <f t="shared" si="71"/>
        <v>21193.3</v>
      </c>
      <c r="AD135" s="19">
        <f t="shared" si="71"/>
        <v>21632</v>
      </c>
      <c r="AE135" s="19">
        <f t="shared" si="71"/>
        <v>22070.7</v>
      </c>
      <c r="AF135" s="19">
        <f t="shared" si="71"/>
        <v>22509.4</v>
      </c>
      <c r="AG135" s="19">
        <f t="shared" si="71"/>
        <v>22948.1</v>
      </c>
      <c r="AH135" s="19">
        <f t="shared" si="71"/>
        <v>23386.8</v>
      </c>
      <c r="AI135" s="19">
        <f t="shared" si="71"/>
        <v>23825.5</v>
      </c>
    </row>
    <row r="136" spans="2:35" ht="9.75" customHeight="1">
      <c r="B136" s="123"/>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5"/>
    </row>
    <row r="137" spans="2:35" ht="17.25" customHeight="1">
      <c r="B137" s="118">
        <v>8</v>
      </c>
      <c r="C137" s="7" t="s">
        <v>11</v>
      </c>
      <c r="D137" s="8" t="s">
        <v>4</v>
      </c>
      <c r="E137" s="9">
        <v>3665</v>
      </c>
      <c r="F137" s="9">
        <f>E137+210</f>
        <v>3875</v>
      </c>
      <c r="G137" s="9">
        <f aca="true" t="shared" si="72" ref="G137:AI137">F137+210</f>
        <v>4085</v>
      </c>
      <c r="H137" s="9">
        <f t="shared" si="72"/>
        <v>4295</v>
      </c>
      <c r="I137" s="9">
        <f t="shared" si="72"/>
        <v>4505</v>
      </c>
      <c r="J137" s="9">
        <f t="shared" si="72"/>
        <v>4715</v>
      </c>
      <c r="K137" s="9">
        <f t="shared" si="72"/>
        <v>4925</v>
      </c>
      <c r="L137" s="9">
        <f t="shared" si="72"/>
        <v>5135</v>
      </c>
      <c r="M137" s="9">
        <f t="shared" si="72"/>
        <v>5345</v>
      </c>
      <c r="N137" s="9">
        <f t="shared" si="72"/>
        <v>5555</v>
      </c>
      <c r="O137" s="9">
        <f t="shared" si="72"/>
        <v>5765</v>
      </c>
      <c r="P137" s="9">
        <f t="shared" si="72"/>
        <v>5975</v>
      </c>
      <c r="Q137" s="9">
        <f t="shared" si="72"/>
        <v>6185</v>
      </c>
      <c r="R137" s="9">
        <f t="shared" si="72"/>
        <v>6395</v>
      </c>
      <c r="S137" s="9">
        <f t="shared" si="72"/>
        <v>6605</v>
      </c>
      <c r="T137" s="9">
        <f t="shared" si="72"/>
        <v>6815</v>
      </c>
      <c r="U137" s="9">
        <f t="shared" si="72"/>
        <v>7025</v>
      </c>
      <c r="V137" s="9">
        <f t="shared" si="72"/>
        <v>7235</v>
      </c>
      <c r="W137" s="9">
        <f t="shared" si="72"/>
        <v>7445</v>
      </c>
      <c r="X137" s="9">
        <f t="shared" si="72"/>
        <v>7655</v>
      </c>
      <c r="Y137" s="9">
        <f t="shared" si="72"/>
        <v>7865</v>
      </c>
      <c r="Z137" s="9">
        <f t="shared" si="72"/>
        <v>8075</v>
      </c>
      <c r="AA137" s="9">
        <f t="shared" si="72"/>
        <v>8285</v>
      </c>
      <c r="AB137" s="9">
        <f t="shared" si="72"/>
        <v>8495</v>
      </c>
      <c r="AC137" s="9">
        <f t="shared" si="72"/>
        <v>8705</v>
      </c>
      <c r="AD137" s="9">
        <f t="shared" si="72"/>
        <v>8915</v>
      </c>
      <c r="AE137" s="9">
        <f t="shared" si="72"/>
        <v>9125</v>
      </c>
      <c r="AF137" s="9">
        <f t="shared" si="72"/>
        <v>9335</v>
      </c>
      <c r="AG137" s="9">
        <f t="shared" si="72"/>
        <v>9545</v>
      </c>
      <c r="AH137" s="9">
        <f t="shared" si="72"/>
        <v>9755</v>
      </c>
      <c r="AI137" s="9">
        <f t="shared" si="72"/>
        <v>9965</v>
      </c>
    </row>
    <row r="138" spans="2:35" ht="17.25" customHeight="1">
      <c r="B138" s="119"/>
      <c r="C138" s="5" t="s">
        <v>35</v>
      </c>
      <c r="D138" s="6" t="s">
        <v>26</v>
      </c>
      <c r="E138" s="6">
        <v>6000</v>
      </c>
      <c r="F138" s="6">
        <f>E138+350</f>
        <v>6350</v>
      </c>
      <c r="G138" s="6">
        <f aca="true" t="shared" si="73" ref="G138:AI138">F138+350</f>
        <v>6700</v>
      </c>
      <c r="H138" s="6">
        <f t="shared" si="73"/>
        <v>7050</v>
      </c>
      <c r="I138" s="6">
        <f t="shared" si="73"/>
        <v>7400</v>
      </c>
      <c r="J138" s="6">
        <f t="shared" si="73"/>
        <v>7750</v>
      </c>
      <c r="K138" s="6">
        <f t="shared" si="73"/>
        <v>8100</v>
      </c>
      <c r="L138" s="6">
        <f t="shared" si="73"/>
        <v>8450</v>
      </c>
      <c r="M138" s="6">
        <f t="shared" si="73"/>
        <v>8800</v>
      </c>
      <c r="N138" s="6">
        <f t="shared" si="73"/>
        <v>9150</v>
      </c>
      <c r="O138" s="6">
        <f t="shared" si="73"/>
        <v>9500</v>
      </c>
      <c r="P138" s="6">
        <f t="shared" si="73"/>
        <v>9850</v>
      </c>
      <c r="Q138" s="6">
        <f t="shared" si="73"/>
        <v>10200</v>
      </c>
      <c r="R138" s="6">
        <f t="shared" si="73"/>
        <v>10550</v>
      </c>
      <c r="S138" s="6">
        <f t="shared" si="73"/>
        <v>10900</v>
      </c>
      <c r="T138" s="6">
        <f t="shared" si="73"/>
        <v>11250</v>
      </c>
      <c r="U138" s="6">
        <f t="shared" si="73"/>
        <v>11600</v>
      </c>
      <c r="V138" s="6">
        <f t="shared" si="73"/>
        <v>11950</v>
      </c>
      <c r="W138" s="6">
        <f t="shared" si="73"/>
        <v>12300</v>
      </c>
      <c r="X138" s="6">
        <f t="shared" si="73"/>
        <v>12650</v>
      </c>
      <c r="Y138" s="6">
        <f t="shared" si="73"/>
        <v>13000</v>
      </c>
      <c r="Z138" s="6">
        <f t="shared" si="73"/>
        <v>13350</v>
      </c>
      <c r="AA138" s="6">
        <f t="shared" si="73"/>
        <v>13700</v>
      </c>
      <c r="AB138" s="6">
        <f t="shared" si="73"/>
        <v>14050</v>
      </c>
      <c r="AC138" s="6">
        <f t="shared" si="73"/>
        <v>14400</v>
      </c>
      <c r="AD138" s="6">
        <f t="shared" si="73"/>
        <v>14750</v>
      </c>
      <c r="AE138" s="6">
        <f t="shared" si="73"/>
        <v>15100</v>
      </c>
      <c r="AF138" s="6">
        <f t="shared" si="73"/>
        <v>15450</v>
      </c>
      <c r="AG138" s="6">
        <f t="shared" si="73"/>
        <v>15800</v>
      </c>
      <c r="AH138" s="6">
        <f t="shared" si="73"/>
        <v>16150</v>
      </c>
      <c r="AI138" s="6">
        <f t="shared" si="73"/>
        <v>16500</v>
      </c>
    </row>
    <row r="139" spans="2:35" ht="17.25" customHeight="1">
      <c r="B139" s="119"/>
      <c r="C139" s="121" t="s">
        <v>53</v>
      </c>
      <c r="D139" s="122"/>
      <c r="E139" s="6">
        <v>1099</v>
      </c>
      <c r="F139" s="6">
        <v>1099</v>
      </c>
      <c r="G139" s="6">
        <v>1099</v>
      </c>
      <c r="H139" s="6">
        <v>1099</v>
      </c>
      <c r="I139" s="6">
        <v>1099</v>
      </c>
      <c r="J139" s="6">
        <v>1099</v>
      </c>
      <c r="K139" s="6">
        <v>1099</v>
      </c>
      <c r="L139" s="6">
        <v>1099</v>
      </c>
      <c r="M139" s="6">
        <v>1099</v>
      </c>
      <c r="N139" s="6">
        <v>1099</v>
      </c>
      <c r="O139" s="6">
        <v>1099</v>
      </c>
      <c r="P139" s="6">
        <v>1099</v>
      </c>
      <c r="Q139" s="6">
        <v>1099</v>
      </c>
      <c r="R139" s="6">
        <v>1099</v>
      </c>
      <c r="S139" s="6">
        <v>1099</v>
      </c>
      <c r="T139" s="6">
        <v>1099</v>
      </c>
      <c r="U139" s="6">
        <v>1099</v>
      </c>
      <c r="V139" s="6">
        <v>1099</v>
      </c>
      <c r="W139" s="6">
        <v>1099</v>
      </c>
      <c r="X139" s="6">
        <v>1099</v>
      </c>
      <c r="Y139" s="6">
        <v>1099</v>
      </c>
      <c r="Z139" s="6">
        <v>1099</v>
      </c>
      <c r="AA139" s="6">
        <v>1099</v>
      </c>
      <c r="AB139" s="6">
        <v>1099</v>
      </c>
      <c r="AC139" s="6">
        <v>1099</v>
      </c>
      <c r="AD139" s="6">
        <v>1099</v>
      </c>
      <c r="AE139" s="6">
        <v>1099</v>
      </c>
      <c r="AF139" s="6">
        <v>1099</v>
      </c>
      <c r="AG139" s="6">
        <v>1099</v>
      </c>
      <c r="AH139" s="6">
        <v>1099</v>
      </c>
      <c r="AI139" s="6">
        <v>1099</v>
      </c>
    </row>
    <row r="140" spans="2:35" ht="17.25" customHeight="1">
      <c r="B140" s="119"/>
      <c r="C140" s="121" t="s">
        <v>54</v>
      </c>
      <c r="D140" s="122"/>
      <c r="E140" s="6">
        <v>1000</v>
      </c>
      <c r="F140" s="6">
        <v>1000</v>
      </c>
      <c r="G140" s="6">
        <v>1000</v>
      </c>
      <c r="H140" s="6">
        <v>1000</v>
      </c>
      <c r="I140" s="6">
        <v>1000</v>
      </c>
      <c r="J140" s="6">
        <v>1000</v>
      </c>
      <c r="K140" s="6">
        <v>1000</v>
      </c>
      <c r="L140" s="6">
        <v>1000</v>
      </c>
      <c r="M140" s="6">
        <v>1000</v>
      </c>
      <c r="N140" s="6">
        <v>1000</v>
      </c>
      <c r="O140" s="6">
        <v>1000</v>
      </c>
      <c r="P140" s="6">
        <v>1000</v>
      </c>
      <c r="Q140" s="6">
        <v>1000</v>
      </c>
      <c r="R140" s="6">
        <v>1000</v>
      </c>
      <c r="S140" s="6">
        <v>1000</v>
      </c>
      <c r="T140" s="6">
        <v>1000</v>
      </c>
      <c r="U140" s="6">
        <v>1000</v>
      </c>
      <c r="V140" s="6">
        <v>1000</v>
      </c>
      <c r="W140" s="6">
        <v>1000</v>
      </c>
      <c r="X140" s="6">
        <v>1000</v>
      </c>
      <c r="Y140" s="6">
        <v>1000</v>
      </c>
      <c r="Z140" s="6">
        <v>1000</v>
      </c>
      <c r="AA140" s="6">
        <v>1000</v>
      </c>
      <c r="AB140" s="6">
        <v>1000</v>
      </c>
      <c r="AC140" s="6">
        <v>1000</v>
      </c>
      <c r="AD140" s="6">
        <v>1000</v>
      </c>
      <c r="AE140" s="6">
        <v>1000</v>
      </c>
      <c r="AF140" s="6">
        <v>1000</v>
      </c>
      <c r="AG140" s="6">
        <v>1000</v>
      </c>
      <c r="AH140" s="6">
        <v>1000</v>
      </c>
      <c r="AI140" s="6">
        <v>1000</v>
      </c>
    </row>
    <row r="141" spans="2:35" ht="17.25" customHeight="1">
      <c r="B141" s="119"/>
      <c r="C141" s="121" t="s">
        <v>57</v>
      </c>
      <c r="D141" s="122"/>
      <c r="E141" s="6">
        <f>E137*50/100</f>
        <v>1832.5</v>
      </c>
      <c r="F141" s="6">
        <f aca="true" t="shared" si="74" ref="F141:AI141">F137*50/100</f>
        <v>1937.5</v>
      </c>
      <c r="G141" s="6">
        <f t="shared" si="74"/>
        <v>2042.5</v>
      </c>
      <c r="H141" s="6">
        <f t="shared" si="74"/>
        <v>2147.5</v>
      </c>
      <c r="I141" s="6">
        <f t="shared" si="74"/>
        <v>2252.5</v>
      </c>
      <c r="J141" s="6">
        <f t="shared" si="74"/>
        <v>2357.5</v>
      </c>
      <c r="K141" s="6">
        <f t="shared" si="74"/>
        <v>2462.5</v>
      </c>
      <c r="L141" s="6">
        <f t="shared" si="74"/>
        <v>2567.5</v>
      </c>
      <c r="M141" s="6">
        <f t="shared" si="74"/>
        <v>2672.5</v>
      </c>
      <c r="N141" s="6">
        <f t="shared" si="74"/>
        <v>2777.5</v>
      </c>
      <c r="O141" s="6">
        <f t="shared" si="74"/>
        <v>2882.5</v>
      </c>
      <c r="P141" s="6">
        <f t="shared" si="74"/>
        <v>2987.5</v>
      </c>
      <c r="Q141" s="6">
        <f t="shared" si="74"/>
        <v>3092.5</v>
      </c>
      <c r="R141" s="6">
        <f t="shared" si="74"/>
        <v>3197.5</v>
      </c>
      <c r="S141" s="6">
        <f t="shared" si="74"/>
        <v>3302.5</v>
      </c>
      <c r="T141" s="6">
        <f t="shared" si="74"/>
        <v>3407.5</v>
      </c>
      <c r="U141" s="6">
        <f t="shared" si="74"/>
        <v>3512.5</v>
      </c>
      <c r="V141" s="6">
        <f t="shared" si="74"/>
        <v>3617.5</v>
      </c>
      <c r="W141" s="6">
        <f t="shared" si="74"/>
        <v>3722.5</v>
      </c>
      <c r="X141" s="6">
        <f t="shared" si="74"/>
        <v>3827.5</v>
      </c>
      <c r="Y141" s="6">
        <f t="shared" si="74"/>
        <v>3932.5</v>
      </c>
      <c r="Z141" s="6">
        <f t="shared" si="74"/>
        <v>4037.5</v>
      </c>
      <c r="AA141" s="6">
        <f t="shared" si="74"/>
        <v>4142.5</v>
      </c>
      <c r="AB141" s="6">
        <f t="shared" si="74"/>
        <v>4247.5</v>
      </c>
      <c r="AC141" s="6">
        <f t="shared" si="74"/>
        <v>4352.5</v>
      </c>
      <c r="AD141" s="6">
        <f t="shared" si="74"/>
        <v>4457.5</v>
      </c>
      <c r="AE141" s="6">
        <f t="shared" si="74"/>
        <v>4562.5</v>
      </c>
      <c r="AF141" s="6">
        <f t="shared" si="74"/>
        <v>4667.5</v>
      </c>
      <c r="AG141" s="6">
        <f t="shared" si="74"/>
        <v>4772.5</v>
      </c>
      <c r="AH141" s="6">
        <f t="shared" si="74"/>
        <v>4877.5</v>
      </c>
      <c r="AI141" s="6">
        <f t="shared" si="74"/>
        <v>4982.5</v>
      </c>
    </row>
    <row r="142" spans="2:35" ht="17.25" customHeight="1">
      <c r="B142" s="119"/>
      <c r="C142" s="121" t="s">
        <v>58</v>
      </c>
      <c r="D142" s="122"/>
      <c r="E142" s="15">
        <f>E137*15/100</f>
        <v>549.75</v>
      </c>
      <c r="F142" s="15">
        <f aca="true" t="shared" si="75" ref="F142:AI142">F137*15/100</f>
        <v>581.25</v>
      </c>
      <c r="G142" s="15">
        <f t="shared" si="75"/>
        <v>612.75</v>
      </c>
      <c r="H142" s="15">
        <f t="shared" si="75"/>
        <v>644.25</v>
      </c>
      <c r="I142" s="15">
        <f t="shared" si="75"/>
        <v>675.75</v>
      </c>
      <c r="J142" s="15">
        <f t="shared" si="75"/>
        <v>707.25</v>
      </c>
      <c r="K142" s="15">
        <f t="shared" si="75"/>
        <v>738.75</v>
      </c>
      <c r="L142" s="15">
        <f t="shared" si="75"/>
        <v>770.25</v>
      </c>
      <c r="M142" s="15">
        <f t="shared" si="75"/>
        <v>801.75</v>
      </c>
      <c r="N142" s="15">
        <f t="shared" si="75"/>
        <v>833.25</v>
      </c>
      <c r="O142" s="15">
        <f t="shared" si="75"/>
        <v>864.75</v>
      </c>
      <c r="P142" s="15">
        <f t="shared" si="75"/>
        <v>896.25</v>
      </c>
      <c r="Q142" s="15">
        <f t="shared" si="75"/>
        <v>927.75</v>
      </c>
      <c r="R142" s="15">
        <f t="shared" si="75"/>
        <v>959.25</v>
      </c>
      <c r="S142" s="15">
        <f t="shared" si="75"/>
        <v>990.75</v>
      </c>
      <c r="T142" s="15">
        <f t="shared" si="75"/>
        <v>1022.25</v>
      </c>
      <c r="U142" s="15">
        <f t="shared" si="75"/>
        <v>1053.75</v>
      </c>
      <c r="V142" s="15">
        <f t="shared" si="75"/>
        <v>1085.25</v>
      </c>
      <c r="W142" s="15">
        <f t="shared" si="75"/>
        <v>1116.75</v>
      </c>
      <c r="X142" s="15">
        <f t="shared" si="75"/>
        <v>1148.25</v>
      </c>
      <c r="Y142" s="15">
        <f t="shared" si="75"/>
        <v>1179.75</v>
      </c>
      <c r="Z142" s="15">
        <f t="shared" si="75"/>
        <v>1211.25</v>
      </c>
      <c r="AA142" s="15">
        <f t="shared" si="75"/>
        <v>1242.75</v>
      </c>
      <c r="AB142" s="15">
        <f t="shared" si="75"/>
        <v>1274.25</v>
      </c>
      <c r="AC142" s="15">
        <f t="shared" si="75"/>
        <v>1305.75</v>
      </c>
      <c r="AD142" s="15">
        <f t="shared" si="75"/>
        <v>1337.25</v>
      </c>
      <c r="AE142" s="15">
        <f t="shared" si="75"/>
        <v>1368.75</v>
      </c>
      <c r="AF142" s="15">
        <f t="shared" si="75"/>
        <v>1400.25</v>
      </c>
      <c r="AG142" s="15">
        <f t="shared" si="75"/>
        <v>1431.75</v>
      </c>
      <c r="AH142" s="15">
        <f t="shared" si="75"/>
        <v>1463.25</v>
      </c>
      <c r="AI142" s="15">
        <f t="shared" si="75"/>
        <v>1494.75</v>
      </c>
    </row>
    <row r="143" spans="2:35" ht="17.25" customHeight="1">
      <c r="B143" s="119"/>
      <c r="C143" s="121" t="s">
        <v>59</v>
      </c>
      <c r="D143" s="122"/>
      <c r="E143" s="15">
        <v>1150</v>
      </c>
      <c r="F143" s="15">
        <v>1150</v>
      </c>
      <c r="G143" s="15">
        <v>1150</v>
      </c>
      <c r="H143" s="15">
        <v>1150</v>
      </c>
      <c r="I143" s="15">
        <v>1150</v>
      </c>
      <c r="J143" s="15">
        <v>1150</v>
      </c>
      <c r="K143" s="15">
        <v>1150</v>
      </c>
      <c r="L143" s="15">
        <v>1150</v>
      </c>
      <c r="M143" s="15">
        <v>1150</v>
      </c>
      <c r="N143" s="15">
        <v>1150</v>
      </c>
      <c r="O143" s="15">
        <v>1150</v>
      </c>
      <c r="P143" s="15">
        <v>1150</v>
      </c>
      <c r="Q143" s="15">
        <v>1150</v>
      </c>
      <c r="R143" s="15">
        <v>1150</v>
      </c>
      <c r="S143" s="15">
        <v>1150</v>
      </c>
      <c r="T143" s="15">
        <v>1150</v>
      </c>
      <c r="U143" s="15">
        <v>1150</v>
      </c>
      <c r="V143" s="15">
        <v>1150</v>
      </c>
      <c r="W143" s="15">
        <v>1150</v>
      </c>
      <c r="X143" s="15">
        <v>1150</v>
      </c>
      <c r="Y143" s="15">
        <v>1150</v>
      </c>
      <c r="Z143" s="15">
        <v>1150</v>
      </c>
      <c r="AA143" s="15">
        <v>1150</v>
      </c>
      <c r="AB143" s="15">
        <v>1150</v>
      </c>
      <c r="AC143" s="15">
        <v>1150</v>
      </c>
      <c r="AD143" s="15">
        <v>1150</v>
      </c>
      <c r="AE143" s="15">
        <v>1150</v>
      </c>
      <c r="AF143" s="15">
        <v>1150</v>
      </c>
      <c r="AG143" s="15">
        <v>1150</v>
      </c>
      <c r="AH143" s="15">
        <v>1150</v>
      </c>
      <c r="AI143" s="15">
        <v>1150</v>
      </c>
    </row>
    <row r="144" spans="2:35" s="17" customFormat="1" ht="17.25" customHeight="1">
      <c r="B144" s="119"/>
      <c r="C144" s="128" t="s">
        <v>60</v>
      </c>
      <c r="D144" s="129"/>
      <c r="E144" s="16">
        <f aca="true" t="shared" si="76" ref="E144:AI144">E143+E142+E141+E140+E139+E138</f>
        <v>11631.25</v>
      </c>
      <c r="F144" s="16">
        <f t="shared" si="76"/>
        <v>12117.75</v>
      </c>
      <c r="G144" s="16">
        <f t="shared" si="76"/>
        <v>12604.25</v>
      </c>
      <c r="H144" s="16">
        <f t="shared" si="76"/>
        <v>13090.75</v>
      </c>
      <c r="I144" s="16">
        <f t="shared" si="76"/>
        <v>13577.25</v>
      </c>
      <c r="J144" s="16">
        <f t="shared" si="76"/>
        <v>14063.75</v>
      </c>
      <c r="K144" s="16">
        <f t="shared" si="76"/>
        <v>14550.25</v>
      </c>
      <c r="L144" s="16">
        <f t="shared" si="76"/>
        <v>15036.75</v>
      </c>
      <c r="M144" s="16">
        <f t="shared" si="76"/>
        <v>15523.25</v>
      </c>
      <c r="N144" s="16">
        <f t="shared" si="76"/>
        <v>16009.75</v>
      </c>
      <c r="O144" s="16">
        <f t="shared" si="76"/>
        <v>16496.25</v>
      </c>
      <c r="P144" s="16">
        <f t="shared" si="76"/>
        <v>16982.75</v>
      </c>
      <c r="Q144" s="16">
        <f t="shared" si="76"/>
        <v>17469.25</v>
      </c>
      <c r="R144" s="16">
        <f t="shared" si="76"/>
        <v>17955.75</v>
      </c>
      <c r="S144" s="16">
        <f t="shared" si="76"/>
        <v>18442.25</v>
      </c>
      <c r="T144" s="16">
        <f t="shared" si="76"/>
        <v>18928.75</v>
      </c>
      <c r="U144" s="16">
        <f t="shared" si="76"/>
        <v>19415.25</v>
      </c>
      <c r="V144" s="16">
        <f t="shared" si="76"/>
        <v>19901.75</v>
      </c>
      <c r="W144" s="16">
        <f t="shared" si="76"/>
        <v>20388.25</v>
      </c>
      <c r="X144" s="16">
        <f t="shared" si="76"/>
        <v>20874.75</v>
      </c>
      <c r="Y144" s="16">
        <f t="shared" si="76"/>
        <v>21361.25</v>
      </c>
      <c r="Z144" s="16">
        <f t="shared" si="76"/>
        <v>21847.75</v>
      </c>
      <c r="AA144" s="16">
        <f t="shared" si="76"/>
        <v>22334.25</v>
      </c>
      <c r="AB144" s="16">
        <f t="shared" si="76"/>
        <v>22820.75</v>
      </c>
      <c r="AC144" s="16">
        <f t="shared" si="76"/>
        <v>23307.25</v>
      </c>
      <c r="AD144" s="16">
        <f t="shared" si="76"/>
        <v>23793.75</v>
      </c>
      <c r="AE144" s="16">
        <f t="shared" si="76"/>
        <v>24280.25</v>
      </c>
      <c r="AF144" s="16">
        <f t="shared" si="76"/>
        <v>24766.75</v>
      </c>
      <c r="AG144" s="16">
        <f t="shared" si="76"/>
        <v>25253.25</v>
      </c>
      <c r="AH144" s="16">
        <f t="shared" si="76"/>
        <v>25739.75</v>
      </c>
      <c r="AI144" s="16">
        <f t="shared" si="76"/>
        <v>26226.25</v>
      </c>
    </row>
    <row r="145" spans="2:35" s="18" customFormat="1" ht="17.25" customHeight="1">
      <c r="B145" s="119"/>
      <c r="C145" s="121" t="s">
        <v>61</v>
      </c>
      <c r="D145" s="122"/>
      <c r="E145" s="9">
        <v>563</v>
      </c>
      <c r="F145" s="9">
        <v>563</v>
      </c>
      <c r="G145" s="9">
        <v>563</v>
      </c>
      <c r="H145" s="9">
        <v>563</v>
      </c>
      <c r="I145" s="9">
        <v>563</v>
      </c>
      <c r="J145" s="9">
        <v>563</v>
      </c>
      <c r="K145" s="9">
        <v>563</v>
      </c>
      <c r="L145" s="9">
        <v>563</v>
      </c>
      <c r="M145" s="9">
        <v>563</v>
      </c>
      <c r="N145" s="9">
        <v>563</v>
      </c>
      <c r="O145" s="9">
        <v>563</v>
      </c>
      <c r="P145" s="9">
        <v>563</v>
      </c>
      <c r="Q145" s="9">
        <v>563</v>
      </c>
      <c r="R145" s="9">
        <v>563</v>
      </c>
      <c r="S145" s="9">
        <v>563</v>
      </c>
      <c r="T145" s="9">
        <v>563</v>
      </c>
      <c r="U145" s="9">
        <v>563</v>
      </c>
      <c r="V145" s="9">
        <v>563</v>
      </c>
      <c r="W145" s="9">
        <v>563</v>
      </c>
      <c r="X145" s="9">
        <v>563</v>
      </c>
      <c r="Y145" s="9">
        <v>563</v>
      </c>
      <c r="Z145" s="9">
        <v>563</v>
      </c>
      <c r="AA145" s="9">
        <v>563</v>
      </c>
      <c r="AB145" s="9">
        <v>563</v>
      </c>
      <c r="AC145" s="9">
        <v>563</v>
      </c>
      <c r="AD145" s="9">
        <v>563</v>
      </c>
      <c r="AE145" s="9">
        <v>563</v>
      </c>
      <c r="AF145" s="9">
        <v>563</v>
      </c>
      <c r="AG145" s="9">
        <v>563</v>
      </c>
      <c r="AH145" s="9">
        <v>563</v>
      </c>
      <c r="AI145" s="9">
        <v>563</v>
      </c>
    </row>
    <row r="146" spans="2:35" s="18" customFormat="1" ht="17.25" customHeight="1">
      <c r="B146" s="119"/>
      <c r="C146" s="121" t="s">
        <v>62</v>
      </c>
      <c r="D146" s="122"/>
      <c r="E146" s="9">
        <v>22</v>
      </c>
      <c r="F146" s="9">
        <v>22</v>
      </c>
      <c r="G146" s="9">
        <v>22</v>
      </c>
      <c r="H146" s="9">
        <v>22</v>
      </c>
      <c r="I146" s="9">
        <v>22</v>
      </c>
      <c r="J146" s="9">
        <v>22</v>
      </c>
      <c r="K146" s="9">
        <v>22</v>
      </c>
      <c r="L146" s="9">
        <v>22</v>
      </c>
      <c r="M146" s="9">
        <v>22</v>
      </c>
      <c r="N146" s="9">
        <v>22</v>
      </c>
      <c r="O146" s="9">
        <v>22</v>
      </c>
      <c r="P146" s="9">
        <v>22</v>
      </c>
      <c r="Q146" s="9">
        <v>22</v>
      </c>
      <c r="R146" s="9">
        <v>22</v>
      </c>
      <c r="S146" s="9">
        <v>22</v>
      </c>
      <c r="T146" s="9">
        <v>22</v>
      </c>
      <c r="U146" s="9">
        <v>22</v>
      </c>
      <c r="V146" s="9">
        <v>22</v>
      </c>
      <c r="W146" s="9">
        <v>22</v>
      </c>
      <c r="X146" s="9">
        <v>22</v>
      </c>
      <c r="Y146" s="9">
        <v>22</v>
      </c>
      <c r="Z146" s="9">
        <v>22</v>
      </c>
      <c r="AA146" s="9">
        <v>22</v>
      </c>
      <c r="AB146" s="9">
        <v>22</v>
      </c>
      <c r="AC146" s="9">
        <v>22</v>
      </c>
      <c r="AD146" s="9">
        <v>22</v>
      </c>
      <c r="AE146" s="9">
        <v>22</v>
      </c>
      <c r="AF146" s="9">
        <v>22</v>
      </c>
      <c r="AG146" s="9">
        <v>22</v>
      </c>
      <c r="AH146" s="9">
        <v>22</v>
      </c>
      <c r="AI146" s="9">
        <v>22</v>
      </c>
    </row>
    <row r="147" spans="2:35" s="18" customFormat="1" ht="17.25" customHeight="1">
      <c r="B147" s="119"/>
      <c r="C147" s="121" t="s">
        <v>63</v>
      </c>
      <c r="D147" s="122"/>
      <c r="E147" s="19">
        <f>E138*1.5/100</f>
        <v>90</v>
      </c>
      <c r="F147" s="19">
        <f aca="true" t="shared" si="77" ref="F147:AI147">F138*1.5/100</f>
        <v>95.25</v>
      </c>
      <c r="G147" s="19">
        <f t="shared" si="77"/>
        <v>100.5</v>
      </c>
      <c r="H147" s="19">
        <f t="shared" si="77"/>
        <v>105.75</v>
      </c>
      <c r="I147" s="19">
        <f t="shared" si="77"/>
        <v>111</v>
      </c>
      <c r="J147" s="19">
        <f t="shared" si="77"/>
        <v>116.25</v>
      </c>
      <c r="K147" s="19">
        <f t="shared" si="77"/>
        <v>121.5</v>
      </c>
      <c r="L147" s="19">
        <f t="shared" si="77"/>
        <v>126.75</v>
      </c>
      <c r="M147" s="19">
        <f t="shared" si="77"/>
        <v>132</v>
      </c>
      <c r="N147" s="19">
        <f t="shared" si="77"/>
        <v>137.25</v>
      </c>
      <c r="O147" s="19">
        <f t="shared" si="77"/>
        <v>142.5</v>
      </c>
      <c r="P147" s="19">
        <f t="shared" si="77"/>
        <v>147.75</v>
      </c>
      <c r="Q147" s="19">
        <f t="shared" si="77"/>
        <v>153</v>
      </c>
      <c r="R147" s="19">
        <f t="shared" si="77"/>
        <v>158.25</v>
      </c>
      <c r="S147" s="19">
        <f t="shared" si="77"/>
        <v>163.5</v>
      </c>
      <c r="T147" s="19">
        <f t="shared" si="77"/>
        <v>168.75</v>
      </c>
      <c r="U147" s="19">
        <f t="shared" si="77"/>
        <v>174</v>
      </c>
      <c r="V147" s="19">
        <f t="shared" si="77"/>
        <v>179.25</v>
      </c>
      <c r="W147" s="19">
        <f t="shared" si="77"/>
        <v>184.5</v>
      </c>
      <c r="X147" s="19">
        <f t="shared" si="77"/>
        <v>189.75</v>
      </c>
      <c r="Y147" s="19">
        <f t="shared" si="77"/>
        <v>195</v>
      </c>
      <c r="Z147" s="19">
        <f t="shared" si="77"/>
        <v>200.25</v>
      </c>
      <c r="AA147" s="19">
        <f t="shared" si="77"/>
        <v>205.5</v>
      </c>
      <c r="AB147" s="19">
        <f t="shared" si="77"/>
        <v>210.75</v>
      </c>
      <c r="AC147" s="19">
        <f t="shared" si="77"/>
        <v>216</v>
      </c>
      <c r="AD147" s="19">
        <f t="shared" si="77"/>
        <v>221.25</v>
      </c>
      <c r="AE147" s="19">
        <f t="shared" si="77"/>
        <v>226.5</v>
      </c>
      <c r="AF147" s="19">
        <f t="shared" si="77"/>
        <v>231.75</v>
      </c>
      <c r="AG147" s="19">
        <f t="shared" si="77"/>
        <v>237</v>
      </c>
      <c r="AH147" s="19">
        <f t="shared" si="77"/>
        <v>242.25</v>
      </c>
      <c r="AI147" s="19">
        <f t="shared" si="77"/>
        <v>247.5</v>
      </c>
    </row>
    <row r="148" spans="2:35" s="17" customFormat="1" ht="17.25" customHeight="1">
      <c r="B148" s="119"/>
      <c r="C148" s="128" t="s">
        <v>64</v>
      </c>
      <c r="D148" s="129"/>
      <c r="E148" s="19">
        <f aca="true" t="shared" si="78" ref="E148:AI148">E147+E146+E145</f>
        <v>675</v>
      </c>
      <c r="F148" s="19">
        <f t="shared" si="78"/>
        <v>680.25</v>
      </c>
      <c r="G148" s="19">
        <f t="shared" si="78"/>
        <v>685.5</v>
      </c>
      <c r="H148" s="19">
        <f t="shared" si="78"/>
        <v>690.75</v>
      </c>
      <c r="I148" s="19">
        <f t="shared" si="78"/>
        <v>696</v>
      </c>
      <c r="J148" s="19">
        <f t="shared" si="78"/>
        <v>701.25</v>
      </c>
      <c r="K148" s="19">
        <f t="shared" si="78"/>
        <v>706.5</v>
      </c>
      <c r="L148" s="19">
        <f t="shared" si="78"/>
        <v>711.75</v>
      </c>
      <c r="M148" s="19">
        <f t="shared" si="78"/>
        <v>717</v>
      </c>
      <c r="N148" s="19">
        <f t="shared" si="78"/>
        <v>722.25</v>
      </c>
      <c r="O148" s="19">
        <f t="shared" si="78"/>
        <v>727.5</v>
      </c>
      <c r="P148" s="19">
        <f t="shared" si="78"/>
        <v>732.75</v>
      </c>
      <c r="Q148" s="19">
        <f t="shared" si="78"/>
        <v>738</v>
      </c>
      <c r="R148" s="19">
        <f t="shared" si="78"/>
        <v>743.25</v>
      </c>
      <c r="S148" s="19">
        <f t="shared" si="78"/>
        <v>748.5</v>
      </c>
      <c r="T148" s="19">
        <f t="shared" si="78"/>
        <v>753.75</v>
      </c>
      <c r="U148" s="19">
        <f t="shared" si="78"/>
        <v>759</v>
      </c>
      <c r="V148" s="19">
        <f t="shared" si="78"/>
        <v>764.25</v>
      </c>
      <c r="W148" s="19">
        <f t="shared" si="78"/>
        <v>769.5</v>
      </c>
      <c r="X148" s="19">
        <f t="shared" si="78"/>
        <v>774.75</v>
      </c>
      <c r="Y148" s="19">
        <f t="shared" si="78"/>
        <v>780</v>
      </c>
      <c r="Z148" s="19">
        <f t="shared" si="78"/>
        <v>785.25</v>
      </c>
      <c r="AA148" s="19">
        <f t="shared" si="78"/>
        <v>790.5</v>
      </c>
      <c r="AB148" s="19">
        <f t="shared" si="78"/>
        <v>795.75</v>
      </c>
      <c r="AC148" s="19">
        <f t="shared" si="78"/>
        <v>801</v>
      </c>
      <c r="AD148" s="19">
        <f t="shared" si="78"/>
        <v>806.25</v>
      </c>
      <c r="AE148" s="19">
        <f t="shared" si="78"/>
        <v>811.5</v>
      </c>
      <c r="AF148" s="19">
        <f t="shared" si="78"/>
        <v>816.75</v>
      </c>
      <c r="AG148" s="19">
        <f t="shared" si="78"/>
        <v>822</v>
      </c>
      <c r="AH148" s="19">
        <f t="shared" si="78"/>
        <v>827.25</v>
      </c>
      <c r="AI148" s="19">
        <f t="shared" si="78"/>
        <v>832.5</v>
      </c>
    </row>
    <row r="149" spans="2:35" s="17" customFormat="1" ht="17.25" customHeight="1">
      <c r="B149" s="120"/>
      <c r="C149" s="128" t="s">
        <v>65</v>
      </c>
      <c r="D149" s="129"/>
      <c r="E149" s="19">
        <f aca="true" t="shared" si="79" ref="E149:AI149">E144-E148</f>
        <v>10956.25</v>
      </c>
      <c r="F149" s="19">
        <f t="shared" si="79"/>
        <v>11437.5</v>
      </c>
      <c r="G149" s="19">
        <f t="shared" si="79"/>
        <v>11918.75</v>
      </c>
      <c r="H149" s="19">
        <f t="shared" si="79"/>
        <v>12400</v>
      </c>
      <c r="I149" s="19">
        <f t="shared" si="79"/>
        <v>12881.25</v>
      </c>
      <c r="J149" s="19">
        <f t="shared" si="79"/>
        <v>13362.5</v>
      </c>
      <c r="K149" s="19">
        <f t="shared" si="79"/>
        <v>13843.75</v>
      </c>
      <c r="L149" s="19">
        <f t="shared" si="79"/>
        <v>14325</v>
      </c>
      <c r="M149" s="19">
        <f t="shared" si="79"/>
        <v>14806.25</v>
      </c>
      <c r="N149" s="19">
        <f t="shared" si="79"/>
        <v>15287.5</v>
      </c>
      <c r="O149" s="19">
        <f t="shared" si="79"/>
        <v>15768.75</v>
      </c>
      <c r="P149" s="19">
        <f t="shared" si="79"/>
        <v>16250</v>
      </c>
      <c r="Q149" s="19">
        <f t="shared" si="79"/>
        <v>16731.25</v>
      </c>
      <c r="R149" s="19">
        <f t="shared" si="79"/>
        <v>17212.5</v>
      </c>
      <c r="S149" s="19">
        <f t="shared" si="79"/>
        <v>17693.75</v>
      </c>
      <c r="T149" s="19">
        <f t="shared" si="79"/>
        <v>18175</v>
      </c>
      <c r="U149" s="19">
        <f t="shared" si="79"/>
        <v>18656.25</v>
      </c>
      <c r="V149" s="19">
        <f t="shared" si="79"/>
        <v>19137.5</v>
      </c>
      <c r="W149" s="19">
        <f t="shared" si="79"/>
        <v>19618.75</v>
      </c>
      <c r="X149" s="19">
        <f t="shared" si="79"/>
        <v>20100</v>
      </c>
      <c r="Y149" s="19">
        <f t="shared" si="79"/>
        <v>20581.25</v>
      </c>
      <c r="Z149" s="19">
        <f t="shared" si="79"/>
        <v>21062.5</v>
      </c>
      <c r="AA149" s="19">
        <f t="shared" si="79"/>
        <v>21543.75</v>
      </c>
      <c r="AB149" s="19">
        <f t="shared" si="79"/>
        <v>22025</v>
      </c>
      <c r="AC149" s="19">
        <f t="shared" si="79"/>
        <v>22506.25</v>
      </c>
      <c r="AD149" s="19">
        <f t="shared" si="79"/>
        <v>22987.5</v>
      </c>
      <c r="AE149" s="19">
        <f t="shared" si="79"/>
        <v>23468.75</v>
      </c>
      <c r="AF149" s="19">
        <f t="shared" si="79"/>
        <v>23950</v>
      </c>
      <c r="AG149" s="19">
        <f t="shared" si="79"/>
        <v>24431.25</v>
      </c>
      <c r="AH149" s="19">
        <f t="shared" si="79"/>
        <v>24912.5</v>
      </c>
      <c r="AI149" s="19">
        <f t="shared" si="79"/>
        <v>25393.75</v>
      </c>
    </row>
    <row r="150" spans="2:35" ht="10.5" customHeight="1">
      <c r="B150" s="123"/>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5"/>
    </row>
    <row r="151" spans="2:35" ht="17.25" customHeight="1">
      <c r="B151" s="118">
        <v>9</v>
      </c>
      <c r="C151" s="7" t="s">
        <v>12</v>
      </c>
      <c r="D151" s="8" t="s">
        <v>4</v>
      </c>
      <c r="E151" s="9">
        <v>3820</v>
      </c>
      <c r="F151" s="9">
        <f>E151+230</f>
        <v>4050</v>
      </c>
      <c r="G151" s="9">
        <f aca="true" t="shared" si="80" ref="G151:AI151">F151+230</f>
        <v>4280</v>
      </c>
      <c r="H151" s="9">
        <f t="shared" si="80"/>
        <v>4510</v>
      </c>
      <c r="I151" s="9">
        <f t="shared" si="80"/>
        <v>4740</v>
      </c>
      <c r="J151" s="9">
        <f t="shared" si="80"/>
        <v>4970</v>
      </c>
      <c r="K151" s="9">
        <f t="shared" si="80"/>
        <v>5200</v>
      </c>
      <c r="L151" s="9">
        <f t="shared" si="80"/>
        <v>5430</v>
      </c>
      <c r="M151" s="9">
        <f t="shared" si="80"/>
        <v>5660</v>
      </c>
      <c r="N151" s="9">
        <f t="shared" si="80"/>
        <v>5890</v>
      </c>
      <c r="O151" s="9">
        <f t="shared" si="80"/>
        <v>6120</v>
      </c>
      <c r="P151" s="9">
        <f t="shared" si="80"/>
        <v>6350</v>
      </c>
      <c r="Q151" s="9">
        <f t="shared" si="80"/>
        <v>6580</v>
      </c>
      <c r="R151" s="9">
        <f t="shared" si="80"/>
        <v>6810</v>
      </c>
      <c r="S151" s="9">
        <f t="shared" si="80"/>
        <v>7040</v>
      </c>
      <c r="T151" s="9">
        <f t="shared" si="80"/>
        <v>7270</v>
      </c>
      <c r="U151" s="9">
        <f t="shared" si="80"/>
        <v>7500</v>
      </c>
      <c r="V151" s="9">
        <f t="shared" si="80"/>
        <v>7730</v>
      </c>
      <c r="W151" s="9">
        <f t="shared" si="80"/>
        <v>7960</v>
      </c>
      <c r="X151" s="9">
        <f t="shared" si="80"/>
        <v>8190</v>
      </c>
      <c r="Y151" s="9">
        <f t="shared" si="80"/>
        <v>8420</v>
      </c>
      <c r="Z151" s="9">
        <f t="shared" si="80"/>
        <v>8650</v>
      </c>
      <c r="AA151" s="9">
        <f t="shared" si="80"/>
        <v>8880</v>
      </c>
      <c r="AB151" s="9">
        <f t="shared" si="80"/>
        <v>9110</v>
      </c>
      <c r="AC151" s="9">
        <f t="shared" si="80"/>
        <v>9340</v>
      </c>
      <c r="AD151" s="9">
        <f t="shared" si="80"/>
        <v>9570</v>
      </c>
      <c r="AE151" s="9">
        <f t="shared" si="80"/>
        <v>9800</v>
      </c>
      <c r="AF151" s="9">
        <f t="shared" si="80"/>
        <v>10030</v>
      </c>
      <c r="AG151" s="9">
        <f t="shared" si="80"/>
        <v>10260</v>
      </c>
      <c r="AH151" s="9">
        <f t="shared" si="80"/>
        <v>10490</v>
      </c>
      <c r="AI151" s="9">
        <f t="shared" si="80"/>
        <v>10720</v>
      </c>
    </row>
    <row r="152" spans="2:35" ht="17.25" customHeight="1">
      <c r="B152" s="119"/>
      <c r="C152" s="5" t="s">
        <v>36</v>
      </c>
      <c r="D152" s="6" t="s">
        <v>26</v>
      </c>
      <c r="E152" s="6">
        <v>6200</v>
      </c>
      <c r="F152" s="6">
        <f>E152+380</f>
        <v>6580</v>
      </c>
      <c r="G152" s="6">
        <f aca="true" t="shared" si="81" ref="G152:AI152">F152+380</f>
        <v>6960</v>
      </c>
      <c r="H152" s="6">
        <f t="shared" si="81"/>
        <v>7340</v>
      </c>
      <c r="I152" s="6">
        <f t="shared" si="81"/>
        <v>7720</v>
      </c>
      <c r="J152" s="6">
        <f t="shared" si="81"/>
        <v>8100</v>
      </c>
      <c r="K152" s="6">
        <f t="shared" si="81"/>
        <v>8480</v>
      </c>
      <c r="L152" s="6">
        <f t="shared" si="81"/>
        <v>8860</v>
      </c>
      <c r="M152" s="6">
        <f t="shared" si="81"/>
        <v>9240</v>
      </c>
      <c r="N152" s="6">
        <f t="shared" si="81"/>
        <v>9620</v>
      </c>
      <c r="O152" s="6">
        <f t="shared" si="81"/>
        <v>10000</v>
      </c>
      <c r="P152" s="6">
        <f t="shared" si="81"/>
        <v>10380</v>
      </c>
      <c r="Q152" s="6">
        <f t="shared" si="81"/>
        <v>10760</v>
      </c>
      <c r="R152" s="6">
        <f t="shared" si="81"/>
        <v>11140</v>
      </c>
      <c r="S152" s="6">
        <f t="shared" si="81"/>
        <v>11520</v>
      </c>
      <c r="T152" s="6">
        <f t="shared" si="81"/>
        <v>11900</v>
      </c>
      <c r="U152" s="6">
        <f t="shared" si="81"/>
        <v>12280</v>
      </c>
      <c r="V152" s="6">
        <f t="shared" si="81"/>
        <v>12660</v>
      </c>
      <c r="W152" s="6">
        <f t="shared" si="81"/>
        <v>13040</v>
      </c>
      <c r="X152" s="6">
        <f t="shared" si="81"/>
        <v>13420</v>
      </c>
      <c r="Y152" s="6">
        <f t="shared" si="81"/>
        <v>13800</v>
      </c>
      <c r="Z152" s="6">
        <f t="shared" si="81"/>
        <v>14180</v>
      </c>
      <c r="AA152" s="6">
        <f t="shared" si="81"/>
        <v>14560</v>
      </c>
      <c r="AB152" s="6">
        <f t="shared" si="81"/>
        <v>14940</v>
      </c>
      <c r="AC152" s="6">
        <f t="shared" si="81"/>
        <v>15320</v>
      </c>
      <c r="AD152" s="6">
        <f t="shared" si="81"/>
        <v>15700</v>
      </c>
      <c r="AE152" s="6">
        <f t="shared" si="81"/>
        <v>16080</v>
      </c>
      <c r="AF152" s="6">
        <f t="shared" si="81"/>
        <v>16460</v>
      </c>
      <c r="AG152" s="6">
        <f t="shared" si="81"/>
        <v>16840</v>
      </c>
      <c r="AH152" s="6">
        <f t="shared" si="81"/>
        <v>17220</v>
      </c>
      <c r="AI152" s="6">
        <f t="shared" si="81"/>
        <v>17600</v>
      </c>
    </row>
    <row r="153" spans="2:35" ht="17.25" customHeight="1">
      <c r="B153" s="119"/>
      <c r="C153" s="121" t="s">
        <v>53</v>
      </c>
      <c r="D153" s="122"/>
      <c r="E153" s="6">
        <v>1146</v>
      </c>
      <c r="F153" s="6">
        <v>1146</v>
      </c>
      <c r="G153" s="6">
        <v>1146</v>
      </c>
      <c r="H153" s="6">
        <v>1146</v>
      </c>
      <c r="I153" s="6">
        <v>1146</v>
      </c>
      <c r="J153" s="6">
        <v>1146</v>
      </c>
      <c r="K153" s="6">
        <v>1146</v>
      </c>
      <c r="L153" s="6">
        <v>1146</v>
      </c>
      <c r="M153" s="6">
        <v>1146</v>
      </c>
      <c r="N153" s="6">
        <v>1146</v>
      </c>
      <c r="O153" s="6">
        <v>1146</v>
      </c>
      <c r="P153" s="6">
        <v>1146</v>
      </c>
      <c r="Q153" s="6">
        <v>1146</v>
      </c>
      <c r="R153" s="6">
        <v>1146</v>
      </c>
      <c r="S153" s="6">
        <v>1146</v>
      </c>
      <c r="T153" s="6">
        <v>1146</v>
      </c>
      <c r="U153" s="6">
        <v>1146</v>
      </c>
      <c r="V153" s="6">
        <v>1146</v>
      </c>
      <c r="W153" s="6">
        <v>1146</v>
      </c>
      <c r="X153" s="6">
        <v>1146</v>
      </c>
      <c r="Y153" s="6">
        <v>1146</v>
      </c>
      <c r="Z153" s="6">
        <v>1146</v>
      </c>
      <c r="AA153" s="6">
        <v>1146</v>
      </c>
      <c r="AB153" s="6">
        <v>1146</v>
      </c>
      <c r="AC153" s="6">
        <v>1146</v>
      </c>
      <c r="AD153" s="6">
        <v>1146</v>
      </c>
      <c r="AE153" s="6">
        <v>1146</v>
      </c>
      <c r="AF153" s="6">
        <v>1146</v>
      </c>
      <c r="AG153" s="6">
        <v>1146</v>
      </c>
      <c r="AH153" s="6">
        <v>1146</v>
      </c>
      <c r="AI153" s="6">
        <v>1146</v>
      </c>
    </row>
    <row r="154" spans="2:35" ht="17.25" customHeight="1">
      <c r="B154" s="119"/>
      <c r="C154" s="121" t="s">
        <v>54</v>
      </c>
      <c r="D154" s="122"/>
      <c r="E154" s="6">
        <v>1000</v>
      </c>
      <c r="F154" s="6">
        <v>1000</v>
      </c>
      <c r="G154" s="6">
        <v>1000</v>
      </c>
      <c r="H154" s="6">
        <v>1000</v>
      </c>
      <c r="I154" s="6">
        <v>1000</v>
      </c>
      <c r="J154" s="6">
        <v>1000</v>
      </c>
      <c r="K154" s="6">
        <v>1000</v>
      </c>
      <c r="L154" s="6">
        <v>1000</v>
      </c>
      <c r="M154" s="6">
        <v>1000</v>
      </c>
      <c r="N154" s="6">
        <v>1000</v>
      </c>
      <c r="O154" s="6">
        <v>1000</v>
      </c>
      <c r="P154" s="6">
        <v>1000</v>
      </c>
      <c r="Q154" s="6">
        <v>1000</v>
      </c>
      <c r="R154" s="6">
        <v>1000</v>
      </c>
      <c r="S154" s="6">
        <v>1000</v>
      </c>
      <c r="T154" s="6">
        <v>1000</v>
      </c>
      <c r="U154" s="6">
        <v>1000</v>
      </c>
      <c r="V154" s="6">
        <v>1000</v>
      </c>
      <c r="W154" s="6">
        <v>1000</v>
      </c>
      <c r="X154" s="6">
        <v>1000</v>
      </c>
      <c r="Y154" s="6">
        <v>1000</v>
      </c>
      <c r="Z154" s="6">
        <v>1000</v>
      </c>
      <c r="AA154" s="6">
        <v>1000</v>
      </c>
      <c r="AB154" s="6">
        <v>1000</v>
      </c>
      <c r="AC154" s="6">
        <v>1000</v>
      </c>
      <c r="AD154" s="6">
        <v>1000</v>
      </c>
      <c r="AE154" s="6">
        <v>1000</v>
      </c>
      <c r="AF154" s="6">
        <v>1000</v>
      </c>
      <c r="AG154" s="6">
        <v>1000</v>
      </c>
      <c r="AH154" s="6">
        <v>1000</v>
      </c>
      <c r="AI154" s="6">
        <v>1000</v>
      </c>
    </row>
    <row r="155" spans="2:35" ht="17.25" customHeight="1">
      <c r="B155" s="119"/>
      <c r="C155" s="121" t="s">
        <v>57</v>
      </c>
      <c r="D155" s="122"/>
      <c r="E155" s="6">
        <f>E151*50/100</f>
        <v>1910</v>
      </c>
      <c r="F155" s="6">
        <f aca="true" t="shared" si="82" ref="F155:AI155">F151*50/100</f>
        <v>2025</v>
      </c>
      <c r="G155" s="6">
        <f t="shared" si="82"/>
        <v>2140</v>
      </c>
      <c r="H155" s="6">
        <f t="shared" si="82"/>
        <v>2255</v>
      </c>
      <c r="I155" s="6">
        <f t="shared" si="82"/>
        <v>2370</v>
      </c>
      <c r="J155" s="6">
        <f t="shared" si="82"/>
        <v>2485</v>
      </c>
      <c r="K155" s="6">
        <f t="shared" si="82"/>
        <v>2600</v>
      </c>
      <c r="L155" s="6">
        <f t="shared" si="82"/>
        <v>2715</v>
      </c>
      <c r="M155" s="6">
        <f t="shared" si="82"/>
        <v>2830</v>
      </c>
      <c r="N155" s="6">
        <f t="shared" si="82"/>
        <v>2945</v>
      </c>
      <c r="O155" s="6">
        <f t="shared" si="82"/>
        <v>3060</v>
      </c>
      <c r="P155" s="6">
        <f t="shared" si="82"/>
        <v>3175</v>
      </c>
      <c r="Q155" s="6">
        <f t="shared" si="82"/>
        <v>3290</v>
      </c>
      <c r="R155" s="6">
        <f t="shared" si="82"/>
        <v>3405</v>
      </c>
      <c r="S155" s="6">
        <f t="shared" si="82"/>
        <v>3520</v>
      </c>
      <c r="T155" s="6">
        <f t="shared" si="82"/>
        <v>3635</v>
      </c>
      <c r="U155" s="6">
        <f t="shared" si="82"/>
        <v>3750</v>
      </c>
      <c r="V155" s="6">
        <f t="shared" si="82"/>
        <v>3865</v>
      </c>
      <c r="W155" s="6">
        <f t="shared" si="82"/>
        <v>3980</v>
      </c>
      <c r="X155" s="6">
        <f t="shared" si="82"/>
        <v>4095</v>
      </c>
      <c r="Y155" s="6">
        <f t="shared" si="82"/>
        <v>4210</v>
      </c>
      <c r="Z155" s="6">
        <f t="shared" si="82"/>
        <v>4325</v>
      </c>
      <c r="AA155" s="6">
        <f t="shared" si="82"/>
        <v>4440</v>
      </c>
      <c r="AB155" s="6">
        <f t="shared" si="82"/>
        <v>4555</v>
      </c>
      <c r="AC155" s="6">
        <f t="shared" si="82"/>
        <v>4670</v>
      </c>
      <c r="AD155" s="6">
        <f t="shared" si="82"/>
        <v>4785</v>
      </c>
      <c r="AE155" s="6">
        <f t="shared" si="82"/>
        <v>4900</v>
      </c>
      <c r="AF155" s="6">
        <f t="shared" si="82"/>
        <v>5015</v>
      </c>
      <c r="AG155" s="6">
        <f t="shared" si="82"/>
        <v>5130</v>
      </c>
      <c r="AH155" s="6">
        <f t="shared" si="82"/>
        <v>5245</v>
      </c>
      <c r="AI155" s="6">
        <f t="shared" si="82"/>
        <v>5360</v>
      </c>
    </row>
    <row r="156" spans="2:35" ht="17.25" customHeight="1">
      <c r="B156" s="119"/>
      <c r="C156" s="121" t="s">
        <v>58</v>
      </c>
      <c r="D156" s="122"/>
      <c r="E156" s="15">
        <f>E151*15/100</f>
        <v>573</v>
      </c>
      <c r="F156" s="15">
        <f aca="true" t="shared" si="83" ref="F156:AI156">F151*15/100</f>
        <v>607.5</v>
      </c>
      <c r="G156" s="15">
        <f t="shared" si="83"/>
        <v>642</v>
      </c>
      <c r="H156" s="15">
        <f t="shared" si="83"/>
        <v>676.5</v>
      </c>
      <c r="I156" s="15">
        <f t="shared" si="83"/>
        <v>711</v>
      </c>
      <c r="J156" s="15">
        <f t="shared" si="83"/>
        <v>745.5</v>
      </c>
      <c r="K156" s="15">
        <f t="shared" si="83"/>
        <v>780</v>
      </c>
      <c r="L156" s="15">
        <f t="shared" si="83"/>
        <v>814.5</v>
      </c>
      <c r="M156" s="15">
        <f t="shared" si="83"/>
        <v>849</v>
      </c>
      <c r="N156" s="15">
        <f t="shared" si="83"/>
        <v>883.5</v>
      </c>
      <c r="O156" s="15">
        <f t="shared" si="83"/>
        <v>918</v>
      </c>
      <c r="P156" s="15">
        <f t="shared" si="83"/>
        <v>952.5</v>
      </c>
      <c r="Q156" s="15">
        <f t="shared" si="83"/>
        <v>987</v>
      </c>
      <c r="R156" s="15">
        <f t="shared" si="83"/>
        <v>1021.5</v>
      </c>
      <c r="S156" s="15">
        <f t="shared" si="83"/>
        <v>1056</v>
      </c>
      <c r="T156" s="15">
        <f t="shared" si="83"/>
        <v>1090.5</v>
      </c>
      <c r="U156" s="15">
        <f t="shared" si="83"/>
        <v>1125</v>
      </c>
      <c r="V156" s="15">
        <f t="shared" si="83"/>
        <v>1159.5</v>
      </c>
      <c r="W156" s="15">
        <f t="shared" si="83"/>
        <v>1194</v>
      </c>
      <c r="X156" s="15">
        <f t="shared" si="83"/>
        <v>1228.5</v>
      </c>
      <c r="Y156" s="15">
        <f t="shared" si="83"/>
        <v>1263</v>
      </c>
      <c r="Z156" s="15">
        <f t="shared" si="83"/>
        <v>1297.5</v>
      </c>
      <c r="AA156" s="15">
        <f t="shared" si="83"/>
        <v>1332</v>
      </c>
      <c r="AB156" s="15">
        <f t="shared" si="83"/>
        <v>1366.5</v>
      </c>
      <c r="AC156" s="15">
        <f t="shared" si="83"/>
        <v>1401</v>
      </c>
      <c r="AD156" s="15">
        <f t="shared" si="83"/>
        <v>1435.5</v>
      </c>
      <c r="AE156" s="15">
        <f t="shared" si="83"/>
        <v>1470</v>
      </c>
      <c r="AF156" s="15">
        <f t="shared" si="83"/>
        <v>1504.5</v>
      </c>
      <c r="AG156" s="15">
        <f t="shared" si="83"/>
        <v>1539</v>
      </c>
      <c r="AH156" s="15">
        <f t="shared" si="83"/>
        <v>1573.5</v>
      </c>
      <c r="AI156" s="15">
        <f t="shared" si="83"/>
        <v>1608</v>
      </c>
    </row>
    <row r="157" spans="2:35" ht="17.25" customHeight="1">
      <c r="B157" s="119"/>
      <c r="C157" s="121" t="s">
        <v>59</v>
      </c>
      <c r="D157" s="122"/>
      <c r="E157" s="15">
        <v>1150</v>
      </c>
      <c r="F157" s="15">
        <v>1150</v>
      </c>
      <c r="G157" s="15">
        <v>1150</v>
      </c>
      <c r="H157" s="15">
        <v>1150</v>
      </c>
      <c r="I157" s="15">
        <v>1150</v>
      </c>
      <c r="J157" s="15">
        <v>1150</v>
      </c>
      <c r="K157" s="15">
        <v>1150</v>
      </c>
      <c r="L157" s="15">
        <v>1150</v>
      </c>
      <c r="M157" s="15">
        <v>1150</v>
      </c>
      <c r="N157" s="15">
        <v>1150</v>
      </c>
      <c r="O157" s="15">
        <v>1150</v>
      </c>
      <c r="P157" s="15">
        <v>1150</v>
      </c>
      <c r="Q157" s="15">
        <v>1150</v>
      </c>
      <c r="R157" s="15">
        <v>1150</v>
      </c>
      <c r="S157" s="15">
        <v>1150</v>
      </c>
      <c r="T157" s="15">
        <v>1150</v>
      </c>
      <c r="U157" s="15">
        <v>1150</v>
      </c>
      <c r="V157" s="15">
        <v>1150</v>
      </c>
      <c r="W157" s="15">
        <v>1150</v>
      </c>
      <c r="X157" s="15">
        <v>1150</v>
      </c>
      <c r="Y157" s="15">
        <v>1150</v>
      </c>
      <c r="Z157" s="15">
        <v>1150</v>
      </c>
      <c r="AA157" s="15">
        <v>1150</v>
      </c>
      <c r="AB157" s="15">
        <v>1150</v>
      </c>
      <c r="AC157" s="15">
        <v>1150</v>
      </c>
      <c r="AD157" s="15">
        <v>1150</v>
      </c>
      <c r="AE157" s="15">
        <v>1150</v>
      </c>
      <c r="AF157" s="15">
        <v>1150</v>
      </c>
      <c r="AG157" s="15">
        <v>1150</v>
      </c>
      <c r="AH157" s="15">
        <v>1150</v>
      </c>
      <c r="AI157" s="15">
        <v>1150</v>
      </c>
    </row>
    <row r="158" spans="2:35" s="17" customFormat="1" ht="17.25" customHeight="1">
      <c r="B158" s="119"/>
      <c r="C158" s="128" t="s">
        <v>60</v>
      </c>
      <c r="D158" s="129"/>
      <c r="E158" s="16">
        <f aca="true" t="shared" si="84" ref="E158:AI158">E157+E156+E155+E154+E153+E152</f>
        <v>11979</v>
      </c>
      <c r="F158" s="16">
        <f t="shared" si="84"/>
        <v>12508.5</v>
      </c>
      <c r="G158" s="16">
        <f t="shared" si="84"/>
        <v>13038</v>
      </c>
      <c r="H158" s="16">
        <f t="shared" si="84"/>
        <v>13567.5</v>
      </c>
      <c r="I158" s="16">
        <f t="shared" si="84"/>
        <v>14097</v>
      </c>
      <c r="J158" s="16">
        <f t="shared" si="84"/>
        <v>14626.5</v>
      </c>
      <c r="K158" s="16">
        <f t="shared" si="84"/>
        <v>15156</v>
      </c>
      <c r="L158" s="16">
        <f t="shared" si="84"/>
        <v>15685.5</v>
      </c>
      <c r="M158" s="16">
        <f t="shared" si="84"/>
        <v>16215</v>
      </c>
      <c r="N158" s="16">
        <f t="shared" si="84"/>
        <v>16744.5</v>
      </c>
      <c r="O158" s="16">
        <f t="shared" si="84"/>
        <v>17274</v>
      </c>
      <c r="P158" s="16">
        <f t="shared" si="84"/>
        <v>17803.5</v>
      </c>
      <c r="Q158" s="16">
        <f t="shared" si="84"/>
        <v>18333</v>
      </c>
      <c r="R158" s="16">
        <f t="shared" si="84"/>
        <v>18862.5</v>
      </c>
      <c r="S158" s="16">
        <f t="shared" si="84"/>
        <v>19392</v>
      </c>
      <c r="T158" s="16">
        <f t="shared" si="84"/>
        <v>19921.5</v>
      </c>
      <c r="U158" s="16">
        <f t="shared" si="84"/>
        <v>20451</v>
      </c>
      <c r="V158" s="16">
        <f t="shared" si="84"/>
        <v>20980.5</v>
      </c>
      <c r="W158" s="16">
        <f t="shared" si="84"/>
        <v>21510</v>
      </c>
      <c r="X158" s="16">
        <f t="shared" si="84"/>
        <v>22039.5</v>
      </c>
      <c r="Y158" s="16">
        <f t="shared" si="84"/>
        <v>22569</v>
      </c>
      <c r="Z158" s="16">
        <f t="shared" si="84"/>
        <v>23098.5</v>
      </c>
      <c r="AA158" s="16">
        <f t="shared" si="84"/>
        <v>23628</v>
      </c>
      <c r="AB158" s="16">
        <f t="shared" si="84"/>
        <v>24157.5</v>
      </c>
      <c r="AC158" s="16">
        <f t="shared" si="84"/>
        <v>24687</v>
      </c>
      <c r="AD158" s="16">
        <f t="shared" si="84"/>
        <v>25216.5</v>
      </c>
      <c r="AE158" s="16">
        <f t="shared" si="84"/>
        <v>25746</v>
      </c>
      <c r="AF158" s="16">
        <f t="shared" si="84"/>
        <v>26275.5</v>
      </c>
      <c r="AG158" s="16">
        <f t="shared" si="84"/>
        <v>26805</v>
      </c>
      <c r="AH158" s="16">
        <f t="shared" si="84"/>
        <v>27334.5</v>
      </c>
      <c r="AI158" s="16">
        <f t="shared" si="84"/>
        <v>27864</v>
      </c>
    </row>
    <row r="159" spans="2:35" s="18" customFormat="1" ht="17.25" customHeight="1">
      <c r="B159" s="119"/>
      <c r="C159" s="121" t="s">
        <v>61</v>
      </c>
      <c r="D159" s="122"/>
      <c r="E159" s="9">
        <v>595</v>
      </c>
      <c r="F159" s="9">
        <v>595</v>
      </c>
      <c r="G159" s="9">
        <v>595</v>
      </c>
      <c r="H159" s="9">
        <v>595</v>
      </c>
      <c r="I159" s="9">
        <v>595</v>
      </c>
      <c r="J159" s="9">
        <v>595</v>
      </c>
      <c r="K159" s="9">
        <v>595</v>
      </c>
      <c r="L159" s="9">
        <v>595</v>
      </c>
      <c r="M159" s="9">
        <v>595</v>
      </c>
      <c r="N159" s="9">
        <v>595</v>
      </c>
      <c r="O159" s="9">
        <v>595</v>
      </c>
      <c r="P159" s="9">
        <v>595</v>
      </c>
      <c r="Q159" s="9">
        <v>595</v>
      </c>
      <c r="R159" s="9">
        <v>595</v>
      </c>
      <c r="S159" s="9">
        <v>595</v>
      </c>
      <c r="T159" s="9">
        <v>595</v>
      </c>
      <c r="U159" s="9">
        <v>595</v>
      </c>
      <c r="V159" s="9">
        <v>595</v>
      </c>
      <c r="W159" s="9">
        <v>595</v>
      </c>
      <c r="X159" s="9">
        <v>595</v>
      </c>
      <c r="Y159" s="9">
        <v>595</v>
      </c>
      <c r="Z159" s="9">
        <v>595</v>
      </c>
      <c r="AA159" s="9">
        <v>595</v>
      </c>
      <c r="AB159" s="9">
        <v>595</v>
      </c>
      <c r="AC159" s="9">
        <v>595</v>
      </c>
      <c r="AD159" s="9">
        <v>595</v>
      </c>
      <c r="AE159" s="9">
        <v>595</v>
      </c>
      <c r="AF159" s="9">
        <v>595</v>
      </c>
      <c r="AG159" s="9">
        <v>595</v>
      </c>
      <c r="AH159" s="9">
        <v>595</v>
      </c>
      <c r="AI159" s="9">
        <v>595</v>
      </c>
    </row>
    <row r="160" spans="2:35" s="18" customFormat="1" ht="17.25" customHeight="1">
      <c r="B160" s="119"/>
      <c r="C160" s="121" t="s">
        <v>62</v>
      </c>
      <c r="D160" s="122"/>
      <c r="E160" s="9">
        <v>22</v>
      </c>
      <c r="F160" s="9">
        <v>22</v>
      </c>
      <c r="G160" s="9">
        <v>22</v>
      </c>
      <c r="H160" s="9">
        <v>22</v>
      </c>
      <c r="I160" s="9">
        <v>22</v>
      </c>
      <c r="J160" s="9">
        <v>22</v>
      </c>
      <c r="K160" s="9">
        <v>22</v>
      </c>
      <c r="L160" s="9">
        <v>22</v>
      </c>
      <c r="M160" s="9">
        <v>22</v>
      </c>
      <c r="N160" s="9">
        <v>22</v>
      </c>
      <c r="O160" s="9">
        <v>22</v>
      </c>
      <c r="P160" s="9">
        <v>22</v>
      </c>
      <c r="Q160" s="9">
        <v>22</v>
      </c>
      <c r="R160" s="9">
        <v>22</v>
      </c>
      <c r="S160" s="9">
        <v>22</v>
      </c>
      <c r="T160" s="9">
        <v>22</v>
      </c>
      <c r="U160" s="9">
        <v>22</v>
      </c>
      <c r="V160" s="9">
        <v>22</v>
      </c>
      <c r="W160" s="9">
        <v>22</v>
      </c>
      <c r="X160" s="9">
        <v>22</v>
      </c>
      <c r="Y160" s="9">
        <v>22</v>
      </c>
      <c r="Z160" s="9">
        <v>22</v>
      </c>
      <c r="AA160" s="9">
        <v>22</v>
      </c>
      <c r="AB160" s="9">
        <v>22</v>
      </c>
      <c r="AC160" s="9">
        <v>22</v>
      </c>
      <c r="AD160" s="9">
        <v>22</v>
      </c>
      <c r="AE160" s="9">
        <v>22</v>
      </c>
      <c r="AF160" s="9">
        <v>22</v>
      </c>
      <c r="AG160" s="9">
        <v>22</v>
      </c>
      <c r="AH160" s="9">
        <v>22</v>
      </c>
      <c r="AI160" s="9">
        <v>22</v>
      </c>
    </row>
    <row r="161" spans="2:35" s="18" customFormat="1" ht="17.25" customHeight="1">
      <c r="B161" s="119"/>
      <c r="C161" s="121" t="s">
        <v>63</v>
      </c>
      <c r="D161" s="122"/>
      <c r="E161" s="19">
        <f>E152*1.5/100</f>
        <v>93</v>
      </c>
      <c r="F161" s="19">
        <f aca="true" t="shared" si="85" ref="F161:AI161">F152*1.5/100</f>
        <v>98.7</v>
      </c>
      <c r="G161" s="19">
        <f t="shared" si="85"/>
        <v>104.4</v>
      </c>
      <c r="H161" s="19">
        <f t="shared" si="85"/>
        <v>110.1</v>
      </c>
      <c r="I161" s="19">
        <f t="shared" si="85"/>
        <v>115.8</v>
      </c>
      <c r="J161" s="19">
        <f t="shared" si="85"/>
        <v>121.5</v>
      </c>
      <c r="K161" s="19">
        <f t="shared" si="85"/>
        <v>127.2</v>
      </c>
      <c r="L161" s="19">
        <f t="shared" si="85"/>
        <v>132.9</v>
      </c>
      <c r="M161" s="19">
        <f t="shared" si="85"/>
        <v>138.6</v>
      </c>
      <c r="N161" s="19">
        <f t="shared" si="85"/>
        <v>144.3</v>
      </c>
      <c r="O161" s="19">
        <f t="shared" si="85"/>
        <v>150</v>
      </c>
      <c r="P161" s="19">
        <f t="shared" si="85"/>
        <v>155.7</v>
      </c>
      <c r="Q161" s="19">
        <f t="shared" si="85"/>
        <v>161.4</v>
      </c>
      <c r="R161" s="19">
        <f t="shared" si="85"/>
        <v>167.1</v>
      </c>
      <c r="S161" s="19">
        <f t="shared" si="85"/>
        <v>172.8</v>
      </c>
      <c r="T161" s="19">
        <f t="shared" si="85"/>
        <v>178.5</v>
      </c>
      <c r="U161" s="19">
        <f t="shared" si="85"/>
        <v>184.2</v>
      </c>
      <c r="V161" s="19">
        <f t="shared" si="85"/>
        <v>189.9</v>
      </c>
      <c r="W161" s="19">
        <f t="shared" si="85"/>
        <v>195.6</v>
      </c>
      <c r="X161" s="19">
        <f t="shared" si="85"/>
        <v>201.3</v>
      </c>
      <c r="Y161" s="19">
        <f t="shared" si="85"/>
        <v>207</v>
      </c>
      <c r="Z161" s="19">
        <f t="shared" si="85"/>
        <v>212.7</v>
      </c>
      <c r="AA161" s="19">
        <f t="shared" si="85"/>
        <v>218.4</v>
      </c>
      <c r="AB161" s="19">
        <f t="shared" si="85"/>
        <v>224.1</v>
      </c>
      <c r="AC161" s="19">
        <f t="shared" si="85"/>
        <v>229.8</v>
      </c>
      <c r="AD161" s="19">
        <f t="shared" si="85"/>
        <v>235.5</v>
      </c>
      <c r="AE161" s="19">
        <f t="shared" si="85"/>
        <v>241.2</v>
      </c>
      <c r="AF161" s="19">
        <f t="shared" si="85"/>
        <v>246.9</v>
      </c>
      <c r="AG161" s="19">
        <f t="shared" si="85"/>
        <v>252.6</v>
      </c>
      <c r="AH161" s="19">
        <f t="shared" si="85"/>
        <v>258.3</v>
      </c>
      <c r="AI161" s="19">
        <f t="shared" si="85"/>
        <v>264</v>
      </c>
    </row>
    <row r="162" spans="2:35" s="17" customFormat="1" ht="17.25" customHeight="1">
      <c r="B162" s="119"/>
      <c r="C162" s="128" t="s">
        <v>64</v>
      </c>
      <c r="D162" s="129"/>
      <c r="E162" s="19">
        <f aca="true" t="shared" si="86" ref="E162:AI162">E161+E160+E159</f>
        <v>710</v>
      </c>
      <c r="F162" s="19">
        <f t="shared" si="86"/>
        <v>715.7</v>
      </c>
      <c r="G162" s="19">
        <f t="shared" si="86"/>
        <v>721.4</v>
      </c>
      <c r="H162" s="19">
        <f t="shared" si="86"/>
        <v>727.1</v>
      </c>
      <c r="I162" s="19">
        <f t="shared" si="86"/>
        <v>732.8</v>
      </c>
      <c r="J162" s="19">
        <f t="shared" si="86"/>
        <v>738.5</v>
      </c>
      <c r="K162" s="19">
        <f t="shared" si="86"/>
        <v>744.2</v>
      </c>
      <c r="L162" s="19">
        <f t="shared" si="86"/>
        <v>749.9</v>
      </c>
      <c r="M162" s="19">
        <f t="shared" si="86"/>
        <v>755.6</v>
      </c>
      <c r="N162" s="19">
        <f t="shared" si="86"/>
        <v>761.3</v>
      </c>
      <c r="O162" s="19">
        <f t="shared" si="86"/>
        <v>767</v>
      </c>
      <c r="P162" s="19">
        <f t="shared" si="86"/>
        <v>772.7</v>
      </c>
      <c r="Q162" s="19">
        <f t="shared" si="86"/>
        <v>778.4</v>
      </c>
      <c r="R162" s="19">
        <f t="shared" si="86"/>
        <v>784.1</v>
      </c>
      <c r="S162" s="19">
        <f t="shared" si="86"/>
        <v>789.8</v>
      </c>
      <c r="T162" s="19">
        <f t="shared" si="86"/>
        <v>795.5</v>
      </c>
      <c r="U162" s="19">
        <f t="shared" si="86"/>
        <v>801.2</v>
      </c>
      <c r="V162" s="19">
        <f t="shared" si="86"/>
        <v>806.9</v>
      </c>
      <c r="W162" s="19">
        <f t="shared" si="86"/>
        <v>812.6</v>
      </c>
      <c r="X162" s="19">
        <f t="shared" si="86"/>
        <v>818.3</v>
      </c>
      <c r="Y162" s="19">
        <f t="shared" si="86"/>
        <v>824</v>
      </c>
      <c r="Z162" s="19">
        <f t="shared" si="86"/>
        <v>829.7</v>
      </c>
      <c r="AA162" s="19">
        <f t="shared" si="86"/>
        <v>835.4</v>
      </c>
      <c r="AB162" s="19">
        <f t="shared" si="86"/>
        <v>841.1</v>
      </c>
      <c r="AC162" s="19">
        <f t="shared" si="86"/>
        <v>846.8</v>
      </c>
      <c r="AD162" s="19">
        <f t="shared" si="86"/>
        <v>852.5</v>
      </c>
      <c r="AE162" s="19">
        <f t="shared" si="86"/>
        <v>858.2</v>
      </c>
      <c r="AF162" s="19">
        <f t="shared" si="86"/>
        <v>863.9</v>
      </c>
      <c r="AG162" s="19">
        <f t="shared" si="86"/>
        <v>869.6</v>
      </c>
      <c r="AH162" s="19">
        <f t="shared" si="86"/>
        <v>875.3</v>
      </c>
      <c r="AI162" s="19">
        <f t="shared" si="86"/>
        <v>881</v>
      </c>
    </row>
    <row r="163" spans="2:35" s="17" customFormat="1" ht="17.25" customHeight="1">
      <c r="B163" s="120"/>
      <c r="C163" s="128" t="s">
        <v>65</v>
      </c>
      <c r="D163" s="129"/>
      <c r="E163" s="19">
        <f aca="true" t="shared" si="87" ref="E163:AI163">E158-E162</f>
        <v>11269</v>
      </c>
      <c r="F163" s="19">
        <f t="shared" si="87"/>
        <v>11792.8</v>
      </c>
      <c r="G163" s="19">
        <f t="shared" si="87"/>
        <v>12316.6</v>
      </c>
      <c r="H163" s="19">
        <f t="shared" si="87"/>
        <v>12840.4</v>
      </c>
      <c r="I163" s="19">
        <f t="shared" si="87"/>
        <v>13364.2</v>
      </c>
      <c r="J163" s="19">
        <f t="shared" si="87"/>
        <v>13888</v>
      </c>
      <c r="K163" s="19">
        <f t="shared" si="87"/>
        <v>14411.8</v>
      </c>
      <c r="L163" s="19">
        <f t="shared" si="87"/>
        <v>14935.6</v>
      </c>
      <c r="M163" s="19">
        <f t="shared" si="87"/>
        <v>15459.4</v>
      </c>
      <c r="N163" s="19">
        <f t="shared" si="87"/>
        <v>15983.2</v>
      </c>
      <c r="O163" s="19">
        <f t="shared" si="87"/>
        <v>16507</v>
      </c>
      <c r="P163" s="19">
        <f t="shared" si="87"/>
        <v>17030.8</v>
      </c>
      <c r="Q163" s="19">
        <f t="shared" si="87"/>
        <v>17554.6</v>
      </c>
      <c r="R163" s="19">
        <f t="shared" si="87"/>
        <v>18078.4</v>
      </c>
      <c r="S163" s="19">
        <f t="shared" si="87"/>
        <v>18602.2</v>
      </c>
      <c r="T163" s="19">
        <f t="shared" si="87"/>
        <v>19126</v>
      </c>
      <c r="U163" s="19">
        <f t="shared" si="87"/>
        <v>19649.8</v>
      </c>
      <c r="V163" s="19">
        <f t="shared" si="87"/>
        <v>20173.6</v>
      </c>
      <c r="W163" s="19">
        <f t="shared" si="87"/>
        <v>20697.4</v>
      </c>
      <c r="X163" s="19">
        <f t="shared" si="87"/>
        <v>21221.2</v>
      </c>
      <c r="Y163" s="19">
        <f t="shared" si="87"/>
        <v>21745</v>
      </c>
      <c r="Z163" s="19">
        <f t="shared" si="87"/>
        <v>22268.8</v>
      </c>
      <c r="AA163" s="19">
        <f t="shared" si="87"/>
        <v>22792.6</v>
      </c>
      <c r="AB163" s="19">
        <f t="shared" si="87"/>
        <v>23316.4</v>
      </c>
      <c r="AC163" s="19">
        <f t="shared" si="87"/>
        <v>23840.2</v>
      </c>
      <c r="AD163" s="19">
        <f t="shared" si="87"/>
        <v>24364</v>
      </c>
      <c r="AE163" s="19">
        <f t="shared" si="87"/>
        <v>24887.8</v>
      </c>
      <c r="AF163" s="19">
        <f t="shared" si="87"/>
        <v>25411.6</v>
      </c>
      <c r="AG163" s="19">
        <f t="shared" si="87"/>
        <v>25935.4</v>
      </c>
      <c r="AH163" s="19">
        <f t="shared" si="87"/>
        <v>26459.2</v>
      </c>
      <c r="AI163" s="19">
        <f t="shared" si="87"/>
        <v>26983</v>
      </c>
    </row>
    <row r="164" spans="2:35" ht="8.25" customHeight="1">
      <c r="B164" s="123"/>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5"/>
    </row>
    <row r="165" spans="2:35" ht="17.25" customHeight="1">
      <c r="B165" s="118">
        <v>10</v>
      </c>
      <c r="C165" s="7" t="s">
        <v>13</v>
      </c>
      <c r="D165" s="8" t="s">
        <v>4</v>
      </c>
      <c r="E165" s="9">
        <v>3955</v>
      </c>
      <c r="F165" s="9">
        <f>E165+260</f>
        <v>4215</v>
      </c>
      <c r="G165" s="9">
        <f aca="true" t="shared" si="88" ref="G165:AI165">F165+260</f>
        <v>4475</v>
      </c>
      <c r="H165" s="9">
        <f t="shared" si="88"/>
        <v>4735</v>
      </c>
      <c r="I165" s="9">
        <f t="shared" si="88"/>
        <v>4995</v>
      </c>
      <c r="J165" s="9">
        <f t="shared" si="88"/>
        <v>5255</v>
      </c>
      <c r="K165" s="9">
        <f t="shared" si="88"/>
        <v>5515</v>
      </c>
      <c r="L165" s="9">
        <f t="shared" si="88"/>
        <v>5775</v>
      </c>
      <c r="M165" s="9">
        <f t="shared" si="88"/>
        <v>6035</v>
      </c>
      <c r="N165" s="9">
        <f t="shared" si="88"/>
        <v>6295</v>
      </c>
      <c r="O165" s="9">
        <f t="shared" si="88"/>
        <v>6555</v>
      </c>
      <c r="P165" s="9">
        <f t="shared" si="88"/>
        <v>6815</v>
      </c>
      <c r="Q165" s="9">
        <f t="shared" si="88"/>
        <v>7075</v>
      </c>
      <c r="R165" s="9">
        <f t="shared" si="88"/>
        <v>7335</v>
      </c>
      <c r="S165" s="9">
        <f t="shared" si="88"/>
        <v>7595</v>
      </c>
      <c r="T165" s="9">
        <f t="shared" si="88"/>
        <v>7855</v>
      </c>
      <c r="U165" s="9">
        <f t="shared" si="88"/>
        <v>8115</v>
      </c>
      <c r="V165" s="9">
        <f t="shared" si="88"/>
        <v>8375</v>
      </c>
      <c r="W165" s="9">
        <f t="shared" si="88"/>
        <v>8635</v>
      </c>
      <c r="X165" s="9">
        <f t="shared" si="88"/>
        <v>8895</v>
      </c>
      <c r="Y165" s="9">
        <f t="shared" si="88"/>
        <v>9155</v>
      </c>
      <c r="Z165" s="9">
        <f t="shared" si="88"/>
        <v>9415</v>
      </c>
      <c r="AA165" s="9">
        <f t="shared" si="88"/>
        <v>9675</v>
      </c>
      <c r="AB165" s="9">
        <f t="shared" si="88"/>
        <v>9935</v>
      </c>
      <c r="AC165" s="9">
        <f t="shared" si="88"/>
        <v>10195</v>
      </c>
      <c r="AD165" s="9">
        <f t="shared" si="88"/>
        <v>10455</v>
      </c>
      <c r="AE165" s="9">
        <f t="shared" si="88"/>
        <v>10715</v>
      </c>
      <c r="AF165" s="9">
        <f t="shared" si="88"/>
        <v>10975</v>
      </c>
      <c r="AG165" s="9">
        <f t="shared" si="88"/>
        <v>11235</v>
      </c>
      <c r="AH165" s="9">
        <f t="shared" si="88"/>
        <v>11495</v>
      </c>
      <c r="AI165" s="9">
        <f t="shared" si="88"/>
        <v>11755</v>
      </c>
    </row>
    <row r="166" spans="2:35" ht="17.25" customHeight="1">
      <c r="B166" s="119"/>
      <c r="C166" s="5" t="s">
        <v>37</v>
      </c>
      <c r="D166" s="6" t="s">
        <v>26</v>
      </c>
      <c r="E166" s="6">
        <v>6400</v>
      </c>
      <c r="F166" s="6">
        <f>E166+420</f>
        <v>6820</v>
      </c>
      <c r="G166" s="6">
        <f aca="true" t="shared" si="89" ref="G166:AI166">F166+420</f>
        <v>7240</v>
      </c>
      <c r="H166" s="6">
        <f t="shared" si="89"/>
        <v>7660</v>
      </c>
      <c r="I166" s="6">
        <f t="shared" si="89"/>
        <v>8080</v>
      </c>
      <c r="J166" s="6">
        <f t="shared" si="89"/>
        <v>8500</v>
      </c>
      <c r="K166" s="6">
        <f t="shared" si="89"/>
        <v>8920</v>
      </c>
      <c r="L166" s="6">
        <f t="shared" si="89"/>
        <v>9340</v>
      </c>
      <c r="M166" s="6">
        <f t="shared" si="89"/>
        <v>9760</v>
      </c>
      <c r="N166" s="6">
        <f t="shared" si="89"/>
        <v>10180</v>
      </c>
      <c r="O166" s="6">
        <f t="shared" si="89"/>
        <v>10600</v>
      </c>
      <c r="P166" s="6">
        <f t="shared" si="89"/>
        <v>11020</v>
      </c>
      <c r="Q166" s="6">
        <f t="shared" si="89"/>
        <v>11440</v>
      </c>
      <c r="R166" s="6">
        <f t="shared" si="89"/>
        <v>11860</v>
      </c>
      <c r="S166" s="6">
        <f t="shared" si="89"/>
        <v>12280</v>
      </c>
      <c r="T166" s="6">
        <f t="shared" si="89"/>
        <v>12700</v>
      </c>
      <c r="U166" s="6">
        <f t="shared" si="89"/>
        <v>13120</v>
      </c>
      <c r="V166" s="6">
        <f t="shared" si="89"/>
        <v>13540</v>
      </c>
      <c r="W166" s="6">
        <f t="shared" si="89"/>
        <v>13960</v>
      </c>
      <c r="X166" s="6">
        <f t="shared" si="89"/>
        <v>14380</v>
      </c>
      <c r="Y166" s="6">
        <f t="shared" si="89"/>
        <v>14800</v>
      </c>
      <c r="Z166" s="6">
        <f t="shared" si="89"/>
        <v>15220</v>
      </c>
      <c r="AA166" s="6">
        <f t="shared" si="89"/>
        <v>15640</v>
      </c>
      <c r="AB166" s="6">
        <f t="shared" si="89"/>
        <v>16060</v>
      </c>
      <c r="AC166" s="6">
        <f t="shared" si="89"/>
        <v>16480</v>
      </c>
      <c r="AD166" s="6">
        <f t="shared" si="89"/>
        <v>16900</v>
      </c>
      <c r="AE166" s="6">
        <f t="shared" si="89"/>
        <v>17320</v>
      </c>
      <c r="AF166" s="6">
        <f t="shared" si="89"/>
        <v>17740</v>
      </c>
      <c r="AG166" s="6">
        <f t="shared" si="89"/>
        <v>18160</v>
      </c>
      <c r="AH166" s="6">
        <f t="shared" si="89"/>
        <v>18580</v>
      </c>
      <c r="AI166" s="6">
        <f t="shared" si="89"/>
        <v>19000</v>
      </c>
    </row>
    <row r="167" spans="2:35" ht="17.25" customHeight="1">
      <c r="B167" s="119"/>
      <c r="C167" s="121" t="s">
        <v>53</v>
      </c>
      <c r="D167" s="122"/>
      <c r="E167" s="6">
        <v>1186</v>
      </c>
      <c r="F167" s="6">
        <v>1186</v>
      </c>
      <c r="G167" s="6">
        <v>1186</v>
      </c>
      <c r="H167" s="6">
        <v>1186</v>
      </c>
      <c r="I167" s="6">
        <v>1186</v>
      </c>
      <c r="J167" s="6">
        <v>1186</v>
      </c>
      <c r="K167" s="6">
        <v>1186</v>
      </c>
      <c r="L167" s="6">
        <v>1186</v>
      </c>
      <c r="M167" s="6">
        <v>1186</v>
      </c>
      <c r="N167" s="6">
        <v>1186</v>
      </c>
      <c r="O167" s="6">
        <v>1186</v>
      </c>
      <c r="P167" s="6">
        <v>1186</v>
      </c>
      <c r="Q167" s="6">
        <v>1186</v>
      </c>
      <c r="R167" s="6">
        <v>1186</v>
      </c>
      <c r="S167" s="6">
        <v>1186</v>
      </c>
      <c r="T167" s="6">
        <v>1186</v>
      </c>
      <c r="U167" s="6">
        <v>1186</v>
      </c>
      <c r="V167" s="6">
        <v>1186</v>
      </c>
      <c r="W167" s="6">
        <v>1186</v>
      </c>
      <c r="X167" s="6">
        <v>1186</v>
      </c>
      <c r="Y167" s="6">
        <v>1186</v>
      </c>
      <c r="Z167" s="6">
        <v>1186</v>
      </c>
      <c r="AA167" s="6">
        <v>1186</v>
      </c>
      <c r="AB167" s="6">
        <v>1186</v>
      </c>
      <c r="AC167" s="6">
        <v>1186</v>
      </c>
      <c r="AD167" s="6">
        <v>1186</v>
      </c>
      <c r="AE167" s="6">
        <v>1186</v>
      </c>
      <c r="AF167" s="6">
        <v>1186</v>
      </c>
      <c r="AG167" s="6">
        <v>1186</v>
      </c>
      <c r="AH167" s="6">
        <v>1186</v>
      </c>
      <c r="AI167" s="6">
        <v>1186</v>
      </c>
    </row>
    <row r="168" spans="2:35" ht="17.25" customHeight="1">
      <c r="B168" s="119"/>
      <c r="C168" s="121" t="s">
        <v>54</v>
      </c>
      <c r="D168" s="122"/>
      <c r="E168" s="6">
        <v>1000</v>
      </c>
      <c r="F168" s="6">
        <v>1000</v>
      </c>
      <c r="G168" s="6">
        <v>1000</v>
      </c>
      <c r="H168" s="6">
        <v>1000</v>
      </c>
      <c r="I168" s="6">
        <v>1000</v>
      </c>
      <c r="J168" s="6">
        <v>1000</v>
      </c>
      <c r="K168" s="6">
        <v>1000</v>
      </c>
      <c r="L168" s="6">
        <v>1000</v>
      </c>
      <c r="M168" s="6">
        <v>1000</v>
      </c>
      <c r="N168" s="6">
        <v>1000</v>
      </c>
      <c r="O168" s="6">
        <v>1000</v>
      </c>
      <c r="P168" s="6">
        <v>1000</v>
      </c>
      <c r="Q168" s="6">
        <v>1000</v>
      </c>
      <c r="R168" s="6">
        <v>1000</v>
      </c>
      <c r="S168" s="6">
        <v>1000</v>
      </c>
      <c r="T168" s="6">
        <v>1000</v>
      </c>
      <c r="U168" s="6">
        <v>1000</v>
      </c>
      <c r="V168" s="6">
        <v>1000</v>
      </c>
      <c r="W168" s="6">
        <v>1000</v>
      </c>
      <c r="X168" s="6">
        <v>1000</v>
      </c>
      <c r="Y168" s="6">
        <v>1000</v>
      </c>
      <c r="Z168" s="6">
        <v>1000</v>
      </c>
      <c r="AA168" s="6">
        <v>1000</v>
      </c>
      <c r="AB168" s="6">
        <v>1000</v>
      </c>
      <c r="AC168" s="6">
        <v>1000</v>
      </c>
      <c r="AD168" s="6">
        <v>1000</v>
      </c>
      <c r="AE168" s="6">
        <v>1000</v>
      </c>
      <c r="AF168" s="6">
        <v>1000</v>
      </c>
      <c r="AG168" s="6">
        <v>1000</v>
      </c>
      <c r="AH168" s="6">
        <v>1000</v>
      </c>
      <c r="AI168" s="6">
        <v>1000</v>
      </c>
    </row>
    <row r="169" spans="2:35" ht="17.25" customHeight="1">
      <c r="B169" s="119"/>
      <c r="C169" s="121" t="s">
        <v>57</v>
      </c>
      <c r="D169" s="122"/>
      <c r="E169" s="6">
        <f>E165*50/100</f>
        <v>1977.5</v>
      </c>
      <c r="F169" s="6">
        <f aca="true" t="shared" si="90" ref="F169:AI169">F165*50/100</f>
        <v>2107.5</v>
      </c>
      <c r="G169" s="6">
        <f t="shared" si="90"/>
        <v>2237.5</v>
      </c>
      <c r="H169" s="6">
        <f t="shared" si="90"/>
        <v>2367.5</v>
      </c>
      <c r="I169" s="6">
        <f t="shared" si="90"/>
        <v>2497.5</v>
      </c>
      <c r="J169" s="6">
        <f t="shared" si="90"/>
        <v>2627.5</v>
      </c>
      <c r="K169" s="6">
        <f t="shared" si="90"/>
        <v>2757.5</v>
      </c>
      <c r="L169" s="6">
        <f t="shared" si="90"/>
        <v>2887.5</v>
      </c>
      <c r="M169" s="6">
        <f t="shared" si="90"/>
        <v>3017.5</v>
      </c>
      <c r="N169" s="6">
        <f t="shared" si="90"/>
        <v>3147.5</v>
      </c>
      <c r="O169" s="6">
        <f t="shared" si="90"/>
        <v>3277.5</v>
      </c>
      <c r="P169" s="6">
        <f t="shared" si="90"/>
        <v>3407.5</v>
      </c>
      <c r="Q169" s="6">
        <f t="shared" si="90"/>
        <v>3537.5</v>
      </c>
      <c r="R169" s="6">
        <f t="shared" si="90"/>
        <v>3667.5</v>
      </c>
      <c r="S169" s="6">
        <f t="shared" si="90"/>
        <v>3797.5</v>
      </c>
      <c r="T169" s="6">
        <f t="shared" si="90"/>
        <v>3927.5</v>
      </c>
      <c r="U169" s="6">
        <f t="shared" si="90"/>
        <v>4057.5</v>
      </c>
      <c r="V169" s="6">
        <f t="shared" si="90"/>
        <v>4187.5</v>
      </c>
      <c r="W169" s="6">
        <f t="shared" si="90"/>
        <v>4317.5</v>
      </c>
      <c r="X169" s="6">
        <f t="shared" si="90"/>
        <v>4447.5</v>
      </c>
      <c r="Y169" s="6">
        <f t="shared" si="90"/>
        <v>4577.5</v>
      </c>
      <c r="Z169" s="6">
        <f t="shared" si="90"/>
        <v>4707.5</v>
      </c>
      <c r="AA169" s="6">
        <f t="shared" si="90"/>
        <v>4837.5</v>
      </c>
      <c r="AB169" s="6">
        <f t="shared" si="90"/>
        <v>4967.5</v>
      </c>
      <c r="AC169" s="6">
        <f t="shared" si="90"/>
        <v>5097.5</v>
      </c>
      <c r="AD169" s="6">
        <f t="shared" si="90"/>
        <v>5227.5</v>
      </c>
      <c r="AE169" s="6">
        <f t="shared" si="90"/>
        <v>5357.5</v>
      </c>
      <c r="AF169" s="6">
        <f t="shared" si="90"/>
        <v>5487.5</v>
      </c>
      <c r="AG169" s="6">
        <f t="shared" si="90"/>
        <v>5617.5</v>
      </c>
      <c r="AH169" s="6">
        <f t="shared" si="90"/>
        <v>5747.5</v>
      </c>
      <c r="AI169" s="6">
        <f t="shared" si="90"/>
        <v>5877.5</v>
      </c>
    </row>
    <row r="170" spans="2:35" ht="17.25" customHeight="1">
      <c r="B170" s="119"/>
      <c r="C170" s="121" t="s">
        <v>58</v>
      </c>
      <c r="D170" s="122"/>
      <c r="E170" s="15">
        <f>E165*15/100</f>
        <v>593.25</v>
      </c>
      <c r="F170" s="15">
        <f aca="true" t="shared" si="91" ref="F170:AI170">F165*15/100</f>
        <v>632.25</v>
      </c>
      <c r="G170" s="15">
        <f t="shared" si="91"/>
        <v>671.25</v>
      </c>
      <c r="H170" s="15">
        <f t="shared" si="91"/>
        <v>710.25</v>
      </c>
      <c r="I170" s="15">
        <f t="shared" si="91"/>
        <v>749.25</v>
      </c>
      <c r="J170" s="15">
        <f t="shared" si="91"/>
        <v>788.25</v>
      </c>
      <c r="K170" s="15">
        <f t="shared" si="91"/>
        <v>827.25</v>
      </c>
      <c r="L170" s="15">
        <f t="shared" si="91"/>
        <v>866.25</v>
      </c>
      <c r="M170" s="15">
        <f t="shared" si="91"/>
        <v>905.25</v>
      </c>
      <c r="N170" s="15">
        <f t="shared" si="91"/>
        <v>944.25</v>
      </c>
      <c r="O170" s="15">
        <f t="shared" si="91"/>
        <v>983.25</v>
      </c>
      <c r="P170" s="15">
        <f t="shared" si="91"/>
        <v>1022.25</v>
      </c>
      <c r="Q170" s="15">
        <f t="shared" si="91"/>
        <v>1061.25</v>
      </c>
      <c r="R170" s="15">
        <f t="shared" si="91"/>
        <v>1100.25</v>
      </c>
      <c r="S170" s="15">
        <f t="shared" si="91"/>
        <v>1139.25</v>
      </c>
      <c r="T170" s="15">
        <f t="shared" si="91"/>
        <v>1178.25</v>
      </c>
      <c r="U170" s="15">
        <f t="shared" si="91"/>
        <v>1217.25</v>
      </c>
      <c r="V170" s="15">
        <f t="shared" si="91"/>
        <v>1256.25</v>
      </c>
      <c r="W170" s="15">
        <f t="shared" si="91"/>
        <v>1295.25</v>
      </c>
      <c r="X170" s="15">
        <f t="shared" si="91"/>
        <v>1334.25</v>
      </c>
      <c r="Y170" s="15">
        <f t="shared" si="91"/>
        <v>1373.25</v>
      </c>
      <c r="Z170" s="15">
        <f t="shared" si="91"/>
        <v>1412.25</v>
      </c>
      <c r="AA170" s="15">
        <f t="shared" si="91"/>
        <v>1451.25</v>
      </c>
      <c r="AB170" s="15">
        <f t="shared" si="91"/>
        <v>1490.25</v>
      </c>
      <c r="AC170" s="15">
        <f t="shared" si="91"/>
        <v>1529.25</v>
      </c>
      <c r="AD170" s="15">
        <f t="shared" si="91"/>
        <v>1568.25</v>
      </c>
      <c r="AE170" s="15">
        <f t="shared" si="91"/>
        <v>1607.25</v>
      </c>
      <c r="AF170" s="15">
        <f t="shared" si="91"/>
        <v>1646.25</v>
      </c>
      <c r="AG170" s="15">
        <f t="shared" si="91"/>
        <v>1685.25</v>
      </c>
      <c r="AH170" s="15">
        <f t="shared" si="91"/>
        <v>1724.25</v>
      </c>
      <c r="AI170" s="15">
        <f t="shared" si="91"/>
        <v>1763.25</v>
      </c>
    </row>
    <row r="171" spans="2:35" ht="17.25" customHeight="1">
      <c r="B171" s="119"/>
      <c r="C171" s="121" t="s">
        <v>59</v>
      </c>
      <c r="D171" s="122"/>
      <c r="E171" s="15">
        <v>1150</v>
      </c>
      <c r="F171" s="15">
        <v>1150</v>
      </c>
      <c r="G171" s="15">
        <v>1150</v>
      </c>
      <c r="H171" s="15">
        <v>1150</v>
      </c>
      <c r="I171" s="15">
        <v>1150</v>
      </c>
      <c r="J171" s="15">
        <v>1150</v>
      </c>
      <c r="K171" s="15">
        <v>1150</v>
      </c>
      <c r="L171" s="15">
        <v>1150</v>
      </c>
      <c r="M171" s="15">
        <v>1150</v>
      </c>
      <c r="N171" s="15">
        <v>1150</v>
      </c>
      <c r="O171" s="15">
        <v>1150</v>
      </c>
      <c r="P171" s="15">
        <v>1150</v>
      </c>
      <c r="Q171" s="15">
        <v>1150</v>
      </c>
      <c r="R171" s="15">
        <v>1150</v>
      </c>
      <c r="S171" s="15">
        <v>1150</v>
      </c>
      <c r="T171" s="15">
        <v>1150</v>
      </c>
      <c r="U171" s="15">
        <v>1150</v>
      </c>
      <c r="V171" s="15">
        <v>1150</v>
      </c>
      <c r="W171" s="15">
        <v>1150</v>
      </c>
      <c r="X171" s="15">
        <v>1150</v>
      </c>
      <c r="Y171" s="15">
        <v>1150</v>
      </c>
      <c r="Z171" s="15">
        <v>1150</v>
      </c>
      <c r="AA171" s="15">
        <v>1150</v>
      </c>
      <c r="AB171" s="15">
        <v>1150</v>
      </c>
      <c r="AC171" s="15">
        <v>1150</v>
      </c>
      <c r="AD171" s="15">
        <v>1150</v>
      </c>
      <c r="AE171" s="15">
        <v>1150</v>
      </c>
      <c r="AF171" s="15">
        <v>1150</v>
      </c>
      <c r="AG171" s="15">
        <v>1150</v>
      </c>
      <c r="AH171" s="15">
        <v>1150</v>
      </c>
      <c r="AI171" s="15">
        <v>1150</v>
      </c>
    </row>
    <row r="172" spans="2:35" s="17" customFormat="1" ht="17.25" customHeight="1">
      <c r="B172" s="119"/>
      <c r="C172" s="128" t="s">
        <v>60</v>
      </c>
      <c r="D172" s="129"/>
      <c r="E172" s="16">
        <f aca="true" t="shared" si="92" ref="E172:AI172">E171+E170+E169+E168+E167+E166</f>
        <v>12306.75</v>
      </c>
      <c r="F172" s="16">
        <f t="shared" si="92"/>
        <v>12895.75</v>
      </c>
      <c r="G172" s="16">
        <f t="shared" si="92"/>
        <v>13484.75</v>
      </c>
      <c r="H172" s="16">
        <f t="shared" si="92"/>
        <v>14073.75</v>
      </c>
      <c r="I172" s="16">
        <f t="shared" si="92"/>
        <v>14662.75</v>
      </c>
      <c r="J172" s="16">
        <f t="shared" si="92"/>
        <v>15251.75</v>
      </c>
      <c r="K172" s="16">
        <f t="shared" si="92"/>
        <v>15840.75</v>
      </c>
      <c r="L172" s="16">
        <f t="shared" si="92"/>
        <v>16429.75</v>
      </c>
      <c r="M172" s="16">
        <f t="shared" si="92"/>
        <v>17018.75</v>
      </c>
      <c r="N172" s="16">
        <f t="shared" si="92"/>
        <v>17607.75</v>
      </c>
      <c r="O172" s="16">
        <f t="shared" si="92"/>
        <v>18196.75</v>
      </c>
      <c r="P172" s="16">
        <f t="shared" si="92"/>
        <v>18785.75</v>
      </c>
      <c r="Q172" s="16">
        <f t="shared" si="92"/>
        <v>19374.75</v>
      </c>
      <c r="R172" s="16">
        <f t="shared" si="92"/>
        <v>19963.75</v>
      </c>
      <c r="S172" s="16">
        <f t="shared" si="92"/>
        <v>20552.75</v>
      </c>
      <c r="T172" s="16">
        <f t="shared" si="92"/>
        <v>21141.75</v>
      </c>
      <c r="U172" s="16">
        <f t="shared" si="92"/>
        <v>21730.75</v>
      </c>
      <c r="V172" s="16">
        <f t="shared" si="92"/>
        <v>22319.75</v>
      </c>
      <c r="W172" s="16">
        <f t="shared" si="92"/>
        <v>22908.75</v>
      </c>
      <c r="X172" s="16">
        <f t="shared" si="92"/>
        <v>23497.75</v>
      </c>
      <c r="Y172" s="16">
        <f t="shared" si="92"/>
        <v>24086.75</v>
      </c>
      <c r="Z172" s="16">
        <f t="shared" si="92"/>
        <v>24675.75</v>
      </c>
      <c r="AA172" s="16">
        <f t="shared" si="92"/>
        <v>25264.75</v>
      </c>
      <c r="AB172" s="16">
        <f t="shared" si="92"/>
        <v>25853.75</v>
      </c>
      <c r="AC172" s="16">
        <f t="shared" si="92"/>
        <v>26442.75</v>
      </c>
      <c r="AD172" s="16">
        <f t="shared" si="92"/>
        <v>27031.75</v>
      </c>
      <c r="AE172" s="16">
        <f t="shared" si="92"/>
        <v>27620.75</v>
      </c>
      <c r="AF172" s="16">
        <f t="shared" si="92"/>
        <v>28209.75</v>
      </c>
      <c r="AG172" s="16">
        <f t="shared" si="92"/>
        <v>28798.75</v>
      </c>
      <c r="AH172" s="16">
        <f t="shared" si="92"/>
        <v>29387.75</v>
      </c>
      <c r="AI172" s="16">
        <f t="shared" si="92"/>
        <v>29976.75</v>
      </c>
    </row>
    <row r="173" spans="2:35" s="18" customFormat="1" ht="17.25" customHeight="1">
      <c r="B173" s="119"/>
      <c r="C173" s="121" t="s">
        <v>61</v>
      </c>
      <c r="D173" s="122"/>
      <c r="E173" s="9">
        <v>635</v>
      </c>
      <c r="F173" s="9">
        <v>635</v>
      </c>
      <c r="G173" s="9">
        <v>635</v>
      </c>
      <c r="H173" s="9">
        <v>635</v>
      </c>
      <c r="I173" s="9">
        <v>635</v>
      </c>
      <c r="J173" s="9">
        <v>635</v>
      </c>
      <c r="K173" s="9">
        <v>635</v>
      </c>
      <c r="L173" s="9">
        <v>635</v>
      </c>
      <c r="M173" s="9">
        <v>635</v>
      </c>
      <c r="N173" s="9">
        <v>635</v>
      </c>
      <c r="O173" s="9">
        <v>635</v>
      </c>
      <c r="P173" s="9">
        <v>635</v>
      </c>
      <c r="Q173" s="9">
        <v>635</v>
      </c>
      <c r="R173" s="9">
        <v>635</v>
      </c>
      <c r="S173" s="9">
        <v>635</v>
      </c>
      <c r="T173" s="9">
        <v>635</v>
      </c>
      <c r="U173" s="9">
        <v>635</v>
      </c>
      <c r="V173" s="9">
        <v>635</v>
      </c>
      <c r="W173" s="9">
        <v>635</v>
      </c>
      <c r="X173" s="9">
        <v>635</v>
      </c>
      <c r="Y173" s="9">
        <v>635</v>
      </c>
      <c r="Z173" s="9">
        <v>635</v>
      </c>
      <c r="AA173" s="9">
        <v>635</v>
      </c>
      <c r="AB173" s="9">
        <v>635</v>
      </c>
      <c r="AC173" s="9">
        <v>635</v>
      </c>
      <c r="AD173" s="9">
        <v>635</v>
      </c>
      <c r="AE173" s="9">
        <v>635</v>
      </c>
      <c r="AF173" s="9">
        <v>635</v>
      </c>
      <c r="AG173" s="9">
        <v>635</v>
      </c>
      <c r="AH173" s="9">
        <v>635</v>
      </c>
      <c r="AI173" s="9">
        <v>635</v>
      </c>
    </row>
    <row r="174" spans="2:35" s="18" customFormat="1" ht="17.25" customHeight="1">
      <c r="B174" s="119"/>
      <c r="C174" s="121" t="s">
        <v>62</v>
      </c>
      <c r="D174" s="122"/>
      <c r="E174" s="9">
        <v>22</v>
      </c>
      <c r="F174" s="9">
        <v>22</v>
      </c>
      <c r="G174" s="9">
        <v>22</v>
      </c>
      <c r="H174" s="9">
        <v>22</v>
      </c>
      <c r="I174" s="9">
        <v>22</v>
      </c>
      <c r="J174" s="9">
        <v>22</v>
      </c>
      <c r="K174" s="9">
        <v>22</v>
      </c>
      <c r="L174" s="9">
        <v>22</v>
      </c>
      <c r="M174" s="9">
        <v>22</v>
      </c>
      <c r="N174" s="9">
        <v>22</v>
      </c>
      <c r="O174" s="9">
        <v>22</v>
      </c>
      <c r="P174" s="9">
        <v>22</v>
      </c>
      <c r="Q174" s="9">
        <v>22</v>
      </c>
      <c r="R174" s="9">
        <v>22</v>
      </c>
      <c r="S174" s="9">
        <v>22</v>
      </c>
      <c r="T174" s="9">
        <v>22</v>
      </c>
      <c r="U174" s="9">
        <v>22</v>
      </c>
      <c r="V174" s="9">
        <v>22</v>
      </c>
      <c r="W174" s="9">
        <v>22</v>
      </c>
      <c r="X174" s="9">
        <v>22</v>
      </c>
      <c r="Y174" s="9">
        <v>22</v>
      </c>
      <c r="Z174" s="9">
        <v>22</v>
      </c>
      <c r="AA174" s="9">
        <v>22</v>
      </c>
      <c r="AB174" s="9">
        <v>22</v>
      </c>
      <c r="AC174" s="9">
        <v>22</v>
      </c>
      <c r="AD174" s="9">
        <v>22</v>
      </c>
      <c r="AE174" s="9">
        <v>22</v>
      </c>
      <c r="AF174" s="9">
        <v>22</v>
      </c>
      <c r="AG174" s="9">
        <v>22</v>
      </c>
      <c r="AH174" s="9">
        <v>22</v>
      </c>
      <c r="AI174" s="9">
        <v>22</v>
      </c>
    </row>
    <row r="175" spans="2:35" s="18" customFormat="1" ht="17.25" customHeight="1">
      <c r="B175" s="119"/>
      <c r="C175" s="121" t="s">
        <v>63</v>
      </c>
      <c r="D175" s="122"/>
      <c r="E175" s="19">
        <f>E166*1.5/100</f>
        <v>96</v>
      </c>
      <c r="F175" s="19">
        <f aca="true" t="shared" si="93" ref="F175:AI175">F166*1.5/100</f>
        <v>102.3</v>
      </c>
      <c r="G175" s="19">
        <f t="shared" si="93"/>
        <v>108.6</v>
      </c>
      <c r="H175" s="19">
        <f t="shared" si="93"/>
        <v>114.9</v>
      </c>
      <c r="I175" s="19">
        <f t="shared" si="93"/>
        <v>121.2</v>
      </c>
      <c r="J175" s="19">
        <f t="shared" si="93"/>
        <v>127.5</v>
      </c>
      <c r="K175" s="19">
        <f t="shared" si="93"/>
        <v>133.8</v>
      </c>
      <c r="L175" s="19">
        <f t="shared" si="93"/>
        <v>140.1</v>
      </c>
      <c r="M175" s="19">
        <f t="shared" si="93"/>
        <v>146.4</v>
      </c>
      <c r="N175" s="19">
        <f t="shared" si="93"/>
        <v>152.7</v>
      </c>
      <c r="O175" s="19">
        <f t="shared" si="93"/>
        <v>159</v>
      </c>
      <c r="P175" s="19">
        <f t="shared" si="93"/>
        <v>165.3</v>
      </c>
      <c r="Q175" s="19">
        <f t="shared" si="93"/>
        <v>171.6</v>
      </c>
      <c r="R175" s="19">
        <f t="shared" si="93"/>
        <v>177.9</v>
      </c>
      <c r="S175" s="19">
        <f t="shared" si="93"/>
        <v>184.2</v>
      </c>
      <c r="T175" s="19">
        <f t="shared" si="93"/>
        <v>190.5</v>
      </c>
      <c r="U175" s="19">
        <f t="shared" si="93"/>
        <v>196.8</v>
      </c>
      <c r="V175" s="19">
        <f t="shared" si="93"/>
        <v>203.1</v>
      </c>
      <c r="W175" s="19">
        <f t="shared" si="93"/>
        <v>209.4</v>
      </c>
      <c r="X175" s="19">
        <f t="shared" si="93"/>
        <v>215.7</v>
      </c>
      <c r="Y175" s="19">
        <f t="shared" si="93"/>
        <v>222</v>
      </c>
      <c r="Z175" s="19">
        <f t="shared" si="93"/>
        <v>228.3</v>
      </c>
      <c r="AA175" s="19">
        <f t="shared" si="93"/>
        <v>234.6</v>
      </c>
      <c r="AB175" s="19">
        <f t="shared" si="93"/>
        <v>240.9</v>
      </c>
      <c r="AC175" s="19">
        <f t="shared" si="93"/>
        <v>247.2</v>
      </c>
      <c r="AD175" s="19">
        <f t="shared" si="93"/>
        <v>253.5</v>
      </c>
      <c r="AE175" s="19">
        <f t="shared" si="93"/>
        <v>259.8</v>
      </c>
      <c r="AF175" s="19">
        <f t="shared" si="93"/>
        <v>266.1</v>
      </c>
      <c r="AG175" s="19">
        <f t="shared" si="93"/>
        <v>272.4</v>
      </c>
      <c r="AH175" s="19">
        <f t="shared" si="93"/>
        <v>278.7</v>
      </c>
      <c r="AI175" s="19">
        <f t="shared" si="93"/>
        <v>285</v>
      </c>
    </row>
    <row r="176" spans="2:35" s="17" customFormat="1" ht="17.25" customHeight="1">
      <c r="B176" s="119"/>
      <c r="C176" s="128" t="s">
        <v>64</v>
      </c>
      <c r="D176" s="129"/>
      <c r="E176" s="19">
        <f aca="true" t="shared" si="94" ref="E176:AI176">E175+E174+E173</f>
        <v>753</v>
      </c>
      <c r="F176" s="19">
        <f t="shared" si="94"/>
        <v>759.3</v>
      </c>
      <c r="G176" s="19">
        <f t="shared" si="94"/>
        <v>765.6</v>
      </c>
      <c r="H176" s="19">
        <f t="shared" si="94"/>
        <v>771.9</v>
      </c>
      <c r="I176" s="19">
        <f t="shared" si="94"/>
        <v>778.2</v>
      </c>
      <c r="J176" s="19">
        <f t="shared" si="94"/>
        <v>784.5</v>
      </c>
      <c r="K176" s="19">
        <f t="shared" si="94"/>
        <v>790.8</v>
      </c>
      <c r="L176" s="19">
        <f t="shared" si="94"/>
        <v>797.1</v>
      </c>
      <c r="M176" s="19">
        <f t="shared" si="94"/>
        <v>803.4</v>
      </c>
      <c r="N176" s="19">
        <f t="shared" si="94"/>
        <v>809.7</v>
      </c>
      <c r="O176" s="19">
        <f t="shared" si="94"/>
        <v>816</v>
      </c>
      <c r="P176" s="19">
        <f t="shared" si="94"/>
        <v>822.3</v>
      </c>
      <c r="Q176" s="19">
        <f t="shared" si="94"/>
        <v>828.6</v>
      </c>
      <c r="R176" s="19">
        <f t="shared" si="94"/>
        <v>834.9</v>
      </c>
      <c r="S176" s="19">
        <f t="shared" si="94"/>
        <v>841.2</v>
      </c>
      <c r="T176" s="19">
        <f t="shared" si="94"/>
        <v>847.5</v>
      </c>
      <c r="U176" s="19">
        <f t="shared" si="94"/>
        <v>853.8</v>
      </c>
      <c r="V176" s="19">
        <f t="shared" si="94"/>
        <v>860.1</v>
      </c>
      <c r="W176" s="19">
        <f t="shared" si="94"/>
        <v>866.4</v>
      </c>
      <c r="X176" s="19">
        <f t="shared" si="94"/>
        <v>872.7</v>
      </c>
      <c r="Y176" s="19">
        <f t="shared" si="94"/>
        <v>879</v>
      </c>
      <c r="Z176" s="19">
        <f t="shared" si="94"/>
        <v>885.3</v>
      </c>
      <c r="AA176" s="19">
        <f t="shared" si="94"/>
        <v>891.6</v>
      </c>
      <c r="AB176" s="19">
        <f t="shared" si="94"/>
        <v>897.9</v>
      </c>
      <c r="AC176" s="19">
        <f t="shared" si="94"/>
        <v>904.2</v>
      </c>
      <c r="AD176" s="19">
        <f t="shared" si="94"/>
        <v>910.5</v>
      </c>
      <c r="AE176" s="19">
        <f t="shared" si="94"/>
        <v>916.8</v>
      </c>
      <c r="AF176" s="19">
        <f t="shared" si="94"/>
        <v>923.1</v>
      </c>
      <c r="AG176" s="19">
        <f t="shared" si="94"/>
        <v>929.4</v>
      </c>
      <c r="AH176" s="19">
        <f t="shared" si="94"/>
        <v>935.7</v>
      </c>
      <c r="AI176" s="19">
        <f t="shared" si="94"/>
        <v>942</v>
      </c>
    </row>
    <row r="177" spans="2:35" s="17" customFormat="1" ht="17.25" customHeight="1">
      <c r="B177" s="120"/>
      <c r="C177" s="128" t="s">
        <v>65</v>
      </c>
      <c r="D177" s="129"/>
      <c r="E177" s="19">
        <f aca="true" t="shared" si="95" ref="E177:AI177">E172-E176</f>
        <v>11553.75</v>
      </c>
      <c r="F177" s="19">
        <f t="shared" si="95"/>
        <v>12136.45</v>
      </c>
      <c r="G177" s="19">
        <f t="shared" si="95"/>
        <v>12719.15</v>
      </c>
      <c r="H177" s="19">
        <f t="shared" si="95"/>
        <v>13301.85</v>
      </c>
      <c r="I177" s="19">
        <f t="shared" si="95"/>
        <v>13884.55</v>
      </c>
      <c r="J177" s="19">
        <f t="shared" si="95"/>
        <v>14467.25</v>
      </c>
      <c r="K177" s="19">
        <f t="shared" si="95"/>
        <v>15049.95</v>
      </c>
      <c r="L177" s="19">
        <f t="shared" si="95"/>
        <v>15632.65</v>
      </c>
      <c r="M177" s="19">
        <f t="shared" si="95"/>
        <v>16215.35</v>
      </c>
      <c r="N177" s="19">
        <f t="shared" si="95"/>
        <v>16798.05</v>
      </c>
      <c r="O177" s="19">
        <f t="shared" si="95"/>
        <v>17380.75</v>
      </c>
      <c r="P177" s="19">
        <f t="shared" si="95"/>
        <v>17963.45</v>
      </c>
      <c r="Q177" s="19">
        <f t="shared" si="95"/>
        <v>18546.15</v>
      </c>
      <c r="R177" s="19">
        <f t="shared" si="95"/>
        <v>19128.85</v>
      </c>
      <c r="S177" s="19">
        <f t="shared" si="95"/>
        <v>19711.55</v>
      </c>
      <c r="T177" s="19">
        <f t="shared" si="95"/>
        <v>20294.25</v>
      </c>
      <c r="U177" s="19">
        <f t="shared" si="95"/>
        <v>20876.95</v>
      </c>
      <c r="V177" s="19">
        <f t="shared" si="95"/>
        <v>21459.65</v>
      </c>
      <c r="W177" s="19">
        <f t="shared" si="95"/>
        <v>22042.35</v>
      </c>
      <c r="X177" s="19">
        <f t="shared" si="95"/>
        <v>22625.05</v>
      </c>
      <c r="Y177" s="19">
        <f t="shared" si="95"/>
        <v>23207.75</v>
      </c>
      <c r="Z177" s="19">
        <f t="shared" si="95"/>
        <v>23790.45</v>
      </c>
      <c r="AA177" s="19">
        <f t="shared" si="95"/>
        <v>24373.15</v>
      </c>
      <c r="AB177" s="19">
        <f t="shared" si="95"/>
        <v>24955.85</v>
      </c>
      <c r="AC177" s="19">
        <f t="shared" si="95"/>
        <v>25538.55</v>
      </c>
      <c r="AD177" s="19">
        <f t="shared" si="95"/>
        <v>26121.25</v>
      </c>
      <c r="AE177" s="19">
        <f t="shared" si="95"/>
        <v>26703.95</v>
      </c>
      <c r="AF177" s="19">
        <f t="shared" si="95"/>
        <v>27286.65</v>
      </c>
      <c r="AG177" s="19">
        <f t="shared" si="95"/>
        <v>27869.35</v>
      </c>
      <c r="AH177" s="19">
        <f t="shared" si="95"/>
        <v>28452.05</v>
      </c>
      <c r="AI177" s="19">
        <f t="shared" si="95"/>
        <v>29034.75</v>
      </c>
    </row>
    <row r="178" spans="2:35" ht="9" customHeight="1">
      <c r="B178" s="123"/>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5"/>
    </row>
    <row r="179" spans="2:35" ht="17.25" customHeight="1">
      <c r="B179" s="118">
        <v>11</v>
      </c>
      <c r="C179" s="7" t="s">
        <v>14</v>
      </c>
      <c r="D179" s="8" t="s">
        <v>4</v>
      </c>
      <c r="E179" s="9">
        <v>4115</v>
      </c>
      <c r="F179" s="9">
        <f>E179+275</f>
        <v>4390</v>
      </c>
      <c r="G179" s="9">
        <f aca="true" t="shared" si="96" ref="G179:AI179">F179+275</f>
        <v>4665</v>
      </c>
      <c r="H179" s="9">
        <f t="shared" si="96"/>
        <v>4940</v>
      </c>
      <c r="I179" s="9">
        <f t="shared" si="96"/>
        <v>5215</v>
      </c>
      <c r="J179" s="9">
        <f t="shared" si="96"/>
        <v>5490</v>
      </c>
      <c r="K179" s="9">
        <f t="shared" si="96"/>
        <v>5765</v>
      </c>
      <c r="L179" s="9">
        <f t="shared" si="96"/>
        <v>6040</v>
      </c>
      <c r="M179" s="9">
        <f t="shared" si="96"/>
        <v>6315</v>
      </c>
      <c r="N179" s="9">
        <f t="shared" si="96"/>
        <v>6590</v>
      </c>
      <c r="O179" s="9">
        <f t="shared" si="96"/>
        <v>6865</v>
      </c>
      <c r="P179" s="9">
        <f t="shared" si="96"/>
        <v>7140</v>
      </c>
      <c r="Q179" s="9">
        <f t="shared" si="96"/>
        <v>7415</v>
      </c>
      <c r="R179" s="9">
        <f t="shared" si="96"/>
        <v>7690</v>
      </c>
      <c r="S179" s="9">
        <f t="shared" si="96"/>
        <v>7965</v>
      </c>
      <c r="T179" s="9">
        <f t="shared" si="96"/>
        <v>8240</v>
      </c>
      <c r="U179" s="9">
        <f t="shared" si="96"/>
        <v>8515</v>
      </c>
      <c r="V179" s="9">
        <f t="shared" si="96"/>
        <v>8790</v>
      </c>
      <c r="W179" s="9">
        <f t="shared" si="96"/>
        <v>9065</v>
      </c>
      <c r="X179" s="9">
        <f t="shared" si="96"/>
        <v>9340</v>
      </c>
      <c r="Y179" s="9">
        <f t="shared" si="96"/>
        <v>9615</v>
      </c>
      <c r="Z179" s="9">
        <f t="shared" si="96"/>
        <v>9890</v>
      </c>
      <c r="AA179" s="9">
        <f t="shared" si="96"/>
        <v>10165</v>
      </c>
      <c r="AB179" s="9">
        <f t="shared" si="96"/>
        <v>10440</v>
      </c>
      <c r="AC179" s="9">
        <f t="shared" si="96"/>
        <v>10715</v>
      </c>
      <c r="AD179" s="9">
        <f t="shared" si="96"/>
        <v>10990</v>
      </c>
      <c r="AE179" s="9">
        <f t="shared" si="96"/>
        <v>11265</v>
      </c>
      <c r="AF179" s="9">
        <f t="shared" si="96"/>
        <v>11540</v>
      </c>
      <c r="AG179" s="9">
        <f t="shared" si="96"/>
        <v>11815</v>
      </c>
      <c r="AH179" s="9">
        <f t="shared" si="96"/>
        <v>12090</v>
      </c>
      <c r="AI179" s="9">
        <f t="shared" si="96"/>
        <v>12365</v>
      </c>
    </row>
    <row r="180" spans="2:35" ht="17.25" customHeight="1">
      <c r="B180" s="119"/>
      <c r="C180" s="5" t="s">
        <v>38</v>
      </c>
      <c r="D180" s="6" t="s">
        <v>26</v>
      </c>
      <c r="E180" s="6">
        <v>6600</v>
      </c>
      <c r="F180" s="6">
        <f>E180+460</f>
        <v>7060</v>
      </c>
      <c r="G180" s="6">
        <f aca="true" t="shared" si="97" ref="G180:AI180">F180+460</f>
        <v>7520</v>
      </c>
      <c r="H180" s="6">
        <f t="shared" si="97"/>
        <v>7980</v>
      </c>
      <c r="I180" s="6">
        <f t="shared" si="97"/>
        <v>8440</v>
      </c>
      <c r="J180" s="6">
        <f t="shared" si="97"/>
        <v>8900</v>
      </c>
      <c r="K180" s="6">
        <f t="shared" si="97"/>
        <v>9360</v>
      </c>
      <c r="L180" s="6">
        <f t="shared" si="97"/>
        <v>9820</v>
      </c>
      <c r="M180" s="6">
        <f t="shared" si="97"/>
        <v>10280</v>
      </c>
      <c r="N180" s="6">
        <f t="shared" si="97"/>
        <v>10740</v>
      </c>
      <c r="O180" s="6">
        <f t="shared" si="97"/>
        <v>11200</v>
      </c>
      <c r="P180" s="6">
        <f t="shared" si="97"/>
        <v>11660</v>
      </c>
      <c r="Q180" s="6">
        <f t="shared" si="97"/>
        <v>12120</v>
      </c>
      <c r="R180" s="6">
        <f t="shared" si="97"/>
        <v>12580</v>
      </c>
      <c r="S180" s="6">
        <f t="shared" si="97"/>
        <v>13040</v>
      </c>
      <c r="T180" s="6">
        <f t="shared" si="97"/>
        <v>13500</v>
      </c>
      <c r="U180" s="6">
        <f t="shared" si="97"/>
        <v>13960</v>
      </c>
      <c r="V180" s="6">
        <f t="shared" si="97"/>
        <v>14420</v>
      </c>
      <c r="W180" s="6">
        <f t="shared" si="97"/>
        <v>14880</v>
      </c>
      <c r="X180" s="6">
        <f t="shared" si="97"/>
        <v>15340</v>
      </c>
      <c r="Y180" s="6">
        <f t="shared" si="97"/>
        <v>15800</v>
      </c>
      <c r="Z180" s="6">
        <f t="shared" si="97"/>
        <v>16260</v>
      </c>
      <c r="AA180" s="6">
        <f t="shared" si="97"/>
        <v>16720</v>
      </c>
      <c r="AB180" s="6">
        <f t="shared" si="97"/>
        <v>17180</v>
      </c>
      <c r="AC180" s="6">
        <f t="shared" si="97"/>
        <v>17640</v>
      </c>
      <c r="AD180" s="6">
        <f t="shared" si="97"/>
        <v>18100</v>
      </c>
      <c r="AE180" s="6">
        <f t="shared" si="97"/>
        <v>18560</v>
      </c>
      <c r="AF180" s="6">
        <f t="shared" si="97"/>
        <v>19020</v>
      </c>
      <c r="AG180" s="6">
        <f t="shared" si="97"/>
        <v>19480</v>
      </c>
      <c r="AH180" s="6">
        <f t="shared" si="97"/>
        <v>19940</v>
      </c>
      <c r="AI180" s="6">
        <f t="shared" si="97"/>
        <v>20400</v>
      </c>
    </row>
    <row r="181" spans="2:35" ht="17.25" customHeight="1">
      <c r="B181" s="119"/>
      <c r="C181" s="121" t="s">
        <v>53</v>
      </c>
      <c r="D181" s="122"/>
      <c r="E181" s="6">
        <v>1234</v>
      </c>
      <c r="F181" s="6">
        <v>1234</v>
      </c>
      <c r="G181" s="6">
        <v>1234</v>
      </c>
      <c r="H181" s="6">
        <v>1234</v>
      </c>
      <c r="I181" s="6">
        <v>1234</v>
      </c>
      <c r="J181" s="6">
        <v>1234</v>
      </c>
      <c r="K181" s="6">
        <v>1234</v>
      </c>
      <c r="L181" s="6">
        <v>1234</v>
      </c>
      <c r="M181" s="6">
        <v>1234</v>
      </c>
      <c r="N181" s="6">
        <v>1234</v>
      </c>
      <c r="O181" s="6">
        <v>1234</v>
      </c>
      <c r="P181" s="6">
        <v>1234</v>
      </c>
      <c r="Q181" s="6">
        <v>1234</v>
      </c>
      <c r="R181" s="6">
        <v>1234</v>
      </c>
      <c r="S181" s="6">
        <v>1234</v>
      </c>
      <c r="T181" s="6">
        <v>1234</v>
      </c>
      <c r="U181" s="6">
        <v>1234</v>
      </c>
      <c r="V181" s="6">
        <v>1234</v>
      </c>
      <c r="W181" s="6">
        <v>1234</v>
      </c>
      <c r="X181" s="6">
        <v>1234</v>
      </c>
      <c r="Y181" s="6">
        <v>1234</v>
      </c>
      <c r="Z181" s="6">
        <v>1234</v>
      </c>
      <c r="AA181" s="6">
        <v>1234</v>
      </c>
      <c r="AB181" s="6">
        <v>1234</v>
      </c>
      <c r="AC181" s="6">
        <v>1234</v>
      </c>
      <c r="AD181" s="6">
        <v>1234</v>
      </c>
      <c r="AE181" s="6">
        <v>1234</v>
      </c>
      <c r="AF181" s="6">
        <v>1234</v>
      </c>
      <c r="AG181" s="6">
        <v>1234</v>
      </c>
      <c r="AH181" s="6">
        <v>1234</v>
      </c>
      <c r="AI181" s="6">
        <v>1234</v>
      </c>
    </row>
    <row r="182" spans="2:35" ht="17.25" customHeight="1">
      <c r="B182" s="119"/>
      <c r="C182" s="121" t="s">
        <v>54</v>
      </c>
      <c r="D182" s="122"/>
      <c r="E182" s="6">
        <v>1000</v>
      </c>
      <c r="F182" s="6">
        <v>1000</v>
      </c>
      <c r="G182" s="6">
        <v>1000</v>
      </c>
      <c r="H182" s="6">
        <v>1000</v>
      </c>
      <c r="I182" s="6">
        <v>1000</v>
      </c>
      <c r="J182" s="6">
        <v>1000</v>
      </c>
      <c r="K182" s="6">
        <v>1000</v>
      </c>
      <c r="L182" s="6">
        <v>1000</v>
      </c>
      <c r="M182" s="6">
        <v>1000</v>
      </c>
      <c r="N182" s="6">
        <v>1000</v>
      </c>
      <c r="O182" s="6">
        <v>1000</v>
      </c>
      <c r="P182" s="6">
        <v>1000</v>
      </c>
      <c r="Q182" s="6">
        <v>1000</v>
      </c>
      <c r="R182" s="6">
        <v>1000</v>
      </c>
      <c r="S182" s="6">
        <v>1000</v>
      </c>
      <c r="T182" s="6">
        <v>1000</v>
      </c>
      <c r="U182" s="6">
        <v>1000</v>
      </c>
      <c r="V182" s="6">
        <v>1000</v>
      </c>
      <c r="W182" s="6">
        <v>1000</v>
      </c>
      <c r="X182" s="6">
        <v>1000</v>
      </c>
      <c r="Y182" s="6">
        <v>1000</v>
      </c>
      <c r="Z182" s="6">
        <v>1000</v>
      </c>
      <c r="AA182" s="6">
        <v>1000</v>
      </c>
      <c r="AB182" s="6">
        <v>1000</v>
      </c>
      <c r="AC182" s="6">
        <v>1000</v>
      </c>
      <c r="AD182" s="6">
        <v>1000</v>
      </c>
      <c r="AE182" s="6">
        <v>1000</v>
      </c>
      <c r="AF182" s="6">
        <v>1000</v>
      </c>
      <c r="AG182" s="6">
        <v>1000</v>
      </c>
      <c r="AH182" s="6">
        <v>1000</v>
      </c>
      <c r="AI182" s="6">
        <v>1000</v>
      </c>
    </row>
    <row r="183" spans="2:35" ht="17.25" customHeight="1">
      <c r="B183" s="119"/>
      <c r="C183" s="121" t="s">
        <v>57</v>
      </c>
      <c r="D183" s="122"/>
      <c r="E183" s="6">
        <f>E179*50/100</f>
        <v>2057.5</v>
      </c>
      <c r="F183" s="6">
        <f aca="true" t="shared" si="98" ref="F183:AI183">F179*50/100</f>
        <v>2195</v>
      </c>
      <c r="G183" s="6">
        <f t="shared" si="98"/>
        <v>2332.5</v>
      </c>
      <c r="H183" s="6">
        <f t="shared" si="98"/>
        <v>2470</v>
      </c>
      <c r="I183" s="6">
        <f t="shared" si="98"/>
        <v>2607.5</v>
      </c>
      <c r="J183" s="6">
        <f t="shared" si="98"/>
        <v>2745</v>
      </c>
      <c r="K183" s="6">
        <f t="shared" si="98"/>
        <v>2882.5</v>
      </c>
      <c r="L183" s="6">
        <f t="shared" si="98"/>
        <v>3020</v>
      </c>
      <c r="M183" s="6">
        <f t="shared" si="98"/>
        <v>3157.5</v>
      </c>
      <c r="N183" s="6">
        <f t="shared" si="98"/>
        <v>3295</v>
      </c>
      <c r="O183" s="6">
        <f t="shared" si="98"/>
        <v>3432.5</v>
      </c>
      <c r="P183" s="6">
        <f t="shared" si="98"/>
        <v>3570</v>
      </c>
      <c r="Q183" s="6">
        <f t="shared" si="98"/>
        <v>3707.5</v>
      </c>
      <c r="R183" s="6">
        <f t="shared" si="98"/>
        <v>3845</v>
      </c>
      <c r="S183" s="6">
        <f t="shared" si="98"/>
        <v>3982.5</v>
      </c>
      <c r="T183" s="6">
        <f t="shared" si="98"/>
        <v>4120</v>
      </c>
      <c r="U183" s="6">
        <f t="shared" si="98"/>
        <v>4257.5</v>
      </c>
      <c r="V183" s="6">
        <f t="shared" si="98"/>
        <v>4395</v>
      </c>
      <c r="W183" s="6">
        <f t="shared" si="98"/>
        <v>4532.5</v>
      </c>
      <c r="X183" s="6">
        <f t="shared" si="98"/>
        <v>4670</v>
      </c>
      <c r="Y183" s="6">
        <f t="shared" si="98"/>
        <v>4807.5</v>
      </c>
      <c r="Z183" s="6">
        <f t="shared" si="98"/>
        <v>4945</v>
      </c>
      <c r="AA183" s="6">
        <f t="shared" si="98"/>
        <v>5082.5</v>
      </c>
      <c r="AB183" s="6">
        <f t="shared" si="98"/>
        <v>5220</v>
      </c>
      <c r="AC183" s="6">
        <f t="shared" si="98"/>
        <v>5357.5</v>
      </c>
      <c r="AD183" s="6">
        <f t="shared" si="98"/>
        <v>5495</v>
      </c>
      <c r="AE183" s="6">
        <f t="shared" si="98"/>
        <v>5632.5</v>
      </c>
      <c r="AF183" s="6">
        <f t="shared" si="98"/>
        <v>5770</v>
      </c>
      <c r="AG183" s="6">
        <f t="shared" si="98"/>
        <v>5907.5</v>
      </c>
      <c r="AH183" s="6">
        <f t="shared" si="98"/>
        <v>6045</v>
      </c>
      <c r="AI183" s="6">
        <f t="shared" si="98"/>
        <v>6182.5</v>
      </c>
    </row>
    <row r="184" spans="2:35" ht="17.25" customHeight="1">
      <c r="B184" s="119"/>
      <c r="C184" s="121" t="s">
        <v>58</v>
      </c>
      <c r="D184" s="122"/>
      <c r="E184" s="15">
        <f>E179*15/100</f>
        <v>617.25</v>
      </c>
      <c r="F184" s="15">
        <f aca="true" t="shared" si="99" ref="F184:AI184">F179*15/100</f>
        <v>658.5</v>
      </c>
      <c r="G184" s="15">
        <f t="shared" si="99"/>
        <v>699.75</v>
      </c>
      <c r="H184" s="15">
        <f t="shared" si="99"/>
        <v>741</v>
      </c>
      <c r="I184" s="15">
        <f t="shared" si="99"/>
        <v>782.25</v>
      </c>
      <c r="J184" s="15">
        <f t="shared" si="99"/>
        <v>823.5</v>
      </c>
      <c r="K184" s="15">
        <f t="shared" si="99"/>
        <v>864.75</v>
      </c>
      <c r="L184" s="15">
        <f t="shared" si="99"/>
        <v>906</v>
      </c>
      <c r="M184" s="15">
        <f t="shared" si="99"/>
        <v>947.25</v>
      </c>
      <c r="N184" s="15">
        <f t="shared" si="99"/>
        <v>988.5</v>
      </c>
      <c r="O184" s="15">
        <f t="shared" si="99"/>
        <v>1029.75</v>
      </c>
      <c r="P184" s="15">
        <f t="shared" si="99"/>
        <v>1071</v>
      </c>
      <c r="Q184" s="15">
        <f t="shared" si="99"/>
        <v>1112.25</v>
      </c>
      <c r="R184" s="15">
        <f t="shared" si="99"/>
        <v>1153.5</v>
      </c>
      <c r="S184" s="15">
        <f t="shared" si="99"/>
        <v>1194.75</v>
      </c>
      <c r="T184" s="15">
        <f t="shared" si="99"/>
        <v>1236</v>
      </c>
      <c r="U184" s="15">
        <f t="shared" si="99"/>
        <v>1277.25</v>
      </c>
      <c r="V184" s="15">
        <f t="shared" si="99"/>
        <v>1318.5</v>
      </c>
      <c r="W184" s="15">
        <f t="shared" si="99"/>
        <v>1359.75</v>
      </c>
      <c r="X184" s="15">
        <f t="shared" si="99"/>
        <v>1401</v>
      </c>
      <c r="Y184" s="15">
        <f t="shared" si="99"/>
        <v>1442.25</v>
      </c>
      <c r="Z184" s="15">
        <f t="shared" si="99"/>
        <v>1483.5</v>
      </c>
      <c r="AA184" s="15">
        <f t="shared" si="99"/>
        <v>1524.75</v>
      </c>
      <c r="AB184" s="15">
        <f t="shared" si="99"/>
        <v>1566</v>
      </c>
      <c r="AC184" s="15">
        <f t="shared" si="99"/>
        <v>1607.25</v>
      </c>
      <c r="AD184" s="15">
        <f t="shared" si="99"/>
        <v>1648.5</v>
      </c>
      <c r="AE184" s="15">
        <f t="shared" si="99"/>
        <v>1689.75</v>
      </c>
      <c r="AF184" s="15">
        <f t="shared" si="99"/>
        <v>1731</v>
      </c>
      <c r="AG184" s="15">
        <f t="shared" si="99"/>
        <v>1772.25</v>
      </c>
      <c r="AH184" s="15">
        <f t="shared" si="99"/>
        <v>1813.5</v>
      </c>
      <c r="AI184" s="15">
        <f t="shared" si="99"/>
        <v>1854.75</v>
      </c>
    </row>
    <row r="185" spans="2:35" ht="17.25" customHeight="1">
      <c r="B185" s="119"/>
      <c r="C185" s="121" t="s">
        <v>59</v>
      </c>
      <c r="D185" s="122"/>
      <c r="E185" s="15">
        <v>1700</v>
      </c>
      <c r="F185" s="15">
        <v>1700</v>
      </c>
      <c r="G185" s="15">
        <v>1700</v>
      </c>
      <c r="H185" s="15">
        <v>1700</v>
      </c>
      <c r="I185" s="15">
        <v>1700</v>
      </c>
      <c r="J185" s="15">
        <v>1700</v>
      </c>
      <c r="K185" s="15">
        <v>1700</v>
      </c>
      <c r="L185" s="15">
        <v>1700</v>
      </c>
      <c r="M185" s="15">
        <v>1700</v>
      </c>
      <c r="N185" s="15">
        <v>1700</v>
      </c>
      <c r="O185" s="15">
        <v>1700</v>
      </c>
      <c r="P185" s="15">
        <v>1700</v>
      </c>
      <c r="Q185" s="15">
        <v>1700</v>
      </c>
      <c r="R185" s="15">
        <v>1700</v>
      </c>
      <c r="S185" s="15">
        <v>1700</v>
      </c>
      <c r="T185" s="15">
        <v>1700</v>
      </c>
      <c r="U185" s="15">
        <v>1700</v>
      </c>
      <c r="V185" s="15">
        <v>1700</v>
      </c>
      <c r="W185" s="15">
        <v>1700</v>
      </c>
      <c r="X185" s="15">
        <v>1700</v>
      </c>
      <c r="Y185" s="15">
        <v>1700</v>
      </c>
      <c r="Z185" s="15">
        <v>1700</v>
      </c>
      <c r="AA185" s="15">
        <v>1700</v>
      </c>
      <c r="AB185" s="15">
        <v>1700</v>
      </c>
      <c r="AC185" s="15">
        <v>1700</v>
      </c>
      <c r="AD185" s="15">
        <v>1700</v>
      </c>
      <c r="AE185" s="15">
        <v>1700</v>
      </c>
      <c r="AF185" s="15">
        <v>1700</v>
      </c>
      <c r="AG185" s="15">
        <v>1700</v>
      </c>
      <c r="AH185" s="15">
        <v>1700</v>
      </c>
      <c r="AI185" s="15">
        <v>1700</v>
      </c>
    </row>
    <row r="186" spans="2:35" s="17" customFormat="1" ht="17.25" customHeight="1">
      <c r="B186" s="119"/>
      <c r="C186" s="128" t="s">
        <v>60</v>
      </c>
      <c r="D186" s="129"/>
      <c r="E186" s="16">
        <f aca="true" t="shared" si="100" ref="E186:AI186">E185+E184+E183+E182+E181+E180</f>
        <v>13208.75</v>
      </c>
      <c r="F186" s="16">
        <f t="shared" si="100"/>
        <v>13847.5</v>
      </c>
      <c r="G186" s="16">
        <f t="shared" si="100"/>
        <v>14486.25</v>
      </c>
      <c r="H186" s="16">
        <f t="shared" si="100"/>
        <v>15125</v>
      </c>
      <c r="I186" s="16">
        <f t="shared" si="100"/>
        <v>15763.75</v>
      </c>
      <c r="J186" s="16">
        <f t="shared" si="100"/>
        <v>16402.5</v>
      </c>
      <c r="K186" s="16">
        <f t="shared" si="100"/>
        <v>17041.25</v>
      </c>
      <c r="L186" s="16">
        <f t="shared" si="100"/>
        <v>17680</v>
      </c>
      <c r="M186" s="16">
        <f t="shared" si="100"/>
        <v>18318.75</v>
      </c>
      <c r="N186" s="16">
        <f t="shared" si="100"/>
        <v>18957.5</v>
      </c>
      <c r="O186" s="16">
        <f t="shared" si="100"/>
        <v>19596.25</v>
      </c>
      <c r="P186" s="16">
        <f t="shared" si="100"/>
        <v>20235</v>
      </c>
      <c r="Q186" s="16">
        <f t="shared" si="100"/>
        <v>20873.75</v>
      </c>
      <c r="R186" s="16">
        <f t="shared" si="100"/>
        <v>21512.5</v>
      </c>
      <c r="S186" s="16">
        <f t="shared" si="100"/>
        <v>22151.25</v>
      </c>
      <c r="T186" s="16">
        <f t="shared" si="100"/>
        <v>22790</v>
      </c>
      <c r="U186" s="16">
        <f t="shared" si="100"/>
        <v>23428.75</v>
      </c>
      <c r="V186" s="16">
        <f t="shared" si="100"/>
        <v>24067.5</v>
      </c>
      <c r="W186" s="16">
        <f t="shared" si="100"/>
        <v>24706.25</v>
      </c>
      <c r="X186" s="16">
        <f t="shared" si="100"/>
        <v>25345</v>
      </c>
      <c r="Y186" s="16">
        <f t="shared" si="100"/>
        <v>25983.75</v>
      </c>
      <c r="Z186" s="16">
        <f t="shared" si="100"/>
        <v>26622.5</v>
      </c>
      <c r="AA186" s="16">
        <f t="shared" si="100"/>
        <v>27261.25</v>
      </c>
      <c r="AB186" s="16">
        <f t="shared" si="100"/>
        <v>27900</v>
      </c>
      <c r="AC186" s="16">
        <f t="shared" si="100"/>
        <v>28538.75</v>
      </c>
      <c r="AD186" s="16">
        <f t="shared" si="100"/>
        <v>29177.5</v>
      </c>
      <c r="AE186" s="16">
        <f t="shared" si="100"/>
        <v>29816.25</v>
      </c>
      <c r="AF186" s="16">
        <f t="shared" si="100"/>
        <v>30455</v>
      </c>
      <c r="AG186" s="16">
        <f t="shared" si="100"/>
        <v>31093.75</v>
      </c>
      <c r="AH186" s="16">
        <f t="shared" si="100"/>
        <v>31732.5</v>
      </c>
      <c r="AI186" s="16">
        <f t="shared" si="100"/>
        <v>32371.25</v>
      </c>
    </row>
    <row r="187" spans="2:35" s="18" customFormat="1" ht="17.25" customHeight="1">
      <c r="B187" s="119"/>
      <c r="C187" s="121" t="s">
        <v>61</v>
      </c>
      <c r="D187" s="122"/>
      <c r="E187" s="9">
        <v>675</v>
      </c>
      <c r="F187" s="9">
        <v>675</v>
      </c>
      <c r="G187" s="9">
        <v>675</v>
      </c>
      <c r="H187" s="9">
        <v>675</v>
      </c>
      <c r="I187" s="9">
        <v>675</v>
      </c>
      <c r="J187" s="9">
        <v>675</v>
      </c>
      <c r="K187" s="9">
        <v>675</v>
      </c>
      <c r="L187" s="9">
        <v>675</v>
      </c>
      <c r="M187" s="9">
        <v>675</v>
      </c>
      <c r="N187" s="9">
        <v>675</v>
      </c>
      <c r="O187" s="9">
        <v>675</v>
      </c>
      <c r="P187" s="9">
        <v>675</v>
      </c>
      <c r="Q187" s="9">
        <v>675</v>
      </c>
      <c r="R187" s="9">
        <v>675</v>
      </c>
      <c r="S187" s="9">
        <v>675</v>
      </c>
      <c r="T187" s="9">
        <v>675</v>
      </c>
      <c r="U187" s="9">
        <v>675</v>
      </c>
      <c r="V187" s="9">
        <v>675</v>
      </c>
      <c r="W187" s="9">
        <v>675</v>
      </c>
      <c r="X187" s="9">
        <v>675</v>
      </c>
      <c r="Y187" s="9">
        <v>675</v>
      </c>
      <c r="Z187" s="9">
        <v>675</v>
      </c>
      <c r="AA187" s="9">
        <v>675</v>
      </c>
      <c r="AB187" s="9">
        <v>675</v>
      </c>
      <c r="AC187" s="9">
        <v>675</v>
      </c>
      <c r="AD187" s="9">
        <v>675</v>
      </c>
      <c r="AE187" s="9">
        <v>675</v>
      </c>
      <c r="AF187" s="9">
        <v>675</v>
      </c>
      <c r="AG187" s="9">
        <v>675</v>
      </c>
      <c r="AH187" s="9">
        <v>675</v>
      </c>
      <c r="AI187" s="9">
        <v>675</v>
      </c>
    </row>
    <row r="188" spans="2:35" s="18" customFormat="1" ht="17.25" customHeight="1">
      <c r="B188" s="119"/>
      <c r="C188" s="121" t="s">
        <v>62</v>
      </c>
      <c r="D188" s="122"/>
      <c r="E188" s="9">
        <v>38</v>
      </c>
      <c r="F188" s="9">
        <v>38</v>
      </c>
      <c r="G188" s="9">
        <v>38</v>
      </c>
      <c r="H188" s="9">
        <v>38</v>
      </c>
      <c r="I188" s="9">
        <v>38</v>
      </c>
      <c r="J188" s="9">
        <v>38</v>
      </c>
      <c r="K188" s="9">
        <v>38</v>
      </c>
      <c r="L188" s="9">
        <v>38</v>
      </c>
      <c r="M188" s="9">
        <v>38</v>
      </c>
      <c r="N188" s="9">
        <v>38</v>
      </c>
      <c r="O188" s="9">
        <v>38</v>
      </c>
      <c r="P188" s="9">
        <v>38</v>
      </c>
      <c r="Q188" s="9">
        <v>38</v>
      </c>
      <c r="R188" s="9">
        <v>38</v>
      </c>
      <c r="S188" s="9">
        <v>38</v>
      </c>
      <c r="T188" s="9">
        <v>38</v>
      </c>
      <c r="U188" s="9">
        <v>38</v>
      </c>
      <c r="V188" s="9">
        <v>38</v>
      </c>
      <c r="W188" s="9">
        <v>38</v>
      </c>
      <c r="X188" s="9">
        <v>38</v>
      </c>
      <c r="Y188" s="9">
        <v>38</v>
      </c>
      <c r="Z188" s="9">
        <v>38</v>
      </c>
      <c r="AA188" s="9">
        <v>38</v>
      </c>
      <c r="AB188" s="9">
        <v>38</v>
      </c>
      <c r="AC188" s="9">
        <v>38</v>
      </c>
      <c r="AD188" s="9">
        <v>38</v>
      </c>
      <c r="AE188" s="9">
        <v>38</v>
      </c>
      <c r="AF188" s="9">
        <v>38</v>
      </c>
      <c r="AG188" s="9">
        <v>38</v>
      </c>
      <c r="AH188" s="9">
        <v>38</v>
      </c>
      <c r="AI188" s="9">
        <v>38</v>
      </c>
    </row>
    <row r="189" spans="2:35" s="18" customFormat="1" ht="17.25" customHeight="1">
      <c r="B189" s="119"/>
      <c r="C189" s="121" t="s">
        <v>63</v>
      </c>
      <c r="D189" s="122"/>
      <c r="E189" s="19">
        <f>E180*1.5/100</f>
        <v>99</v>
      </c>
      <c r="F189" s="19">
        <f aca="true" t="shared" si="101" ref="F189:AI189">F180*1.5/100</f>
        <v>105.9</v>
      </c>
      <c r="G189" s="19">
        <f t="shared" si="101"/>
        <v>112.8</v>
      </c>
      <c r="H189" s="19">
        <f t="shared" si="101"/>
        <v>119.7</v>
      </c>
      <c r="I189" s="19">
        <f t="shared" si="101"/>
        <v>126.6</v>
      </c>
      <c r="J189" s="19">
        <f t="shared" si="101"/>
        <v>133.5</v>
      </c>
      <c r="K189" s="19">
        <f t="shared" si="101"/>
        <v>140.4</v>
      </c>
      <c r="L189" s="19">
        <f t="shared" si="101"/>
        <v>147.3</v>
      </c>
      <c r="M189" s="19">
        <f t="shared" si="101"/>
        <v>154.2</v>
      </c>
      <c r="N189" s="19">
        <f t="shared" si="101"/>
        <v>161.1</v>
      </c>
      <c r="O189" s="19">
        <f t="shared" si="101"/>
        <v>168</v>
      </c>
      <c r="P189" s="19">
        <f t="shared" si="101"/>
        <v>174.9</v>
      </c>
      <c r="Q189" s="19">
        <f t="shared" si="101"/>
        <v>181.8</v>
      </c>
      <c r="R189" s="19">
        <f t="shared" si="101"/>
        <v>188.7</v>
      </c>
      <c r="S189" s="19">
        <f t="shared" si="101"/>
        <v>195.6</v>
      </c>
      <c r="T189" s="19">
        <f t="shared" si="101"/>
        <v>202.5</v>
      </c>
      <c r="U189" s="19">
        <f t="shared" si="101"/>
        <v>209.4</v>
      </c>
      <c r="V189" s="19">
        <f t="shared" si="101"/>
        <v>216.3</v>
      </c>
      <c r="W189" s="19">
        <f t="shared" si="101"/>
        <v>223.2</v>
      </c>
      <c r="X189" s="19">
        <f t="shared" si="101"/>
        <v>230.1</v>
      </c>
      <c r="Y189" s="19">
        <f t="shared" si="101"/>
        <v>237</v>
      </c>
      <c r="Z189" s="19">
        <f t="shared" si="101"/>
        <v>243.9</v>
      </c>
      <c r="AA189" s="19">
        <f t="shared" si="101"/>
        <v>250.8</v>
      </c>
      <c r="AB189" s="19">
        <f t="shared" si="101"/>
        <v>257.7</v>
      </c>
      <c r="AC189" s="19">
        <f t="shared" si="101"/>
        <v>264.6</v>
      </c>
      <c r="AD189" s="19">
        <f t="shared" si="101"/>
        <v>271.5</v>
      </c>
      <c r="AE189" s="19">
        <f t="shared" si="101"/>
        <v>278.4</v>
      </c>
      <c r="AF189" s="19">
        <f t="shared" si="101"/>
        <v>285.3</v>
      </c>
      <c r="AG189" s="19">
        <f t="shared" si="101"/>
        <v>292.2</v>
      </c>
      <c r="AH189" s="19">
        <f t="shared" si="101"/>
        <v>299.1</v>
      </c>
      <c r="AI189" s="19">
        <f t="shared" si="101"/>
        <v>306</v>
      </c>
    </row>
    <row r="190" spans="2:35" s="17" customFormat="1" ht="17.25" customHeight="1">
      <c r="B190" s="119"/>
      <c r="C190" s="128" t="s">
        <v>64</v>
      </c>
      <c r="D190" s="129"/>
      <c r="E190" s="19">
        <f aca="true" t="shared" si="102" ref="E190:AI190">E189+E188+E187</f>
        <v>812</v>
      </c>
      <c r="F190" s="19">
        <f t="shared" si="102"/>
        <v>818.9</v>
      </c>
      <c r="G190" s="19">
        <f t="shared" si="102"/>
        <v>825.8</v>
      </c>
      <c r="H190" s="19">
        <f t="shared" si="102"/>
        <v>832.7</v>
      </c>
      <c r="I190" s="19">
        <f t="shared" si="102"/>
        <v>839.6</v>
      </c>
      <c r="J190" s="19">
        <f t="shared" si="102"/>
        <v>846.5</v>
      </c>
      <c r="K190" s="19">
        <f t="shared" si="102"/>
        <v>853.4</v>
      </c>
      <c r="L190" s="19">
        <f t="shared" si="102"/>
        <v>860.3</v>
      </c>
      <c r="M190" s="19">
        <f t="shared" si="102"/>
        <v>867.2</v>
      </c>
      <c r="N190" s="19">
        <f t="shared" si="102"/>
        <v>874.1</v>
      </c>
      <c r="O190" s="19">
        <f t="shared" si="102"/>
        <v>881</v>
      </c>
      <c r="P190" s="19">
        <f t="shared" si="102"/>
        <v>887.9</v>
      </c>
      <c r="Q190" s="19">
        <f t="shared" si="102"/>
        <v>894.8</v>
      </c>
      <c r="R190" s="19">
        <f t="shared" si="102"/>
        <v>901.7</v>
      </c>
      <c r="S190" s="19">
        <f t="shared" si="102"/>
        <v>908.6</v>
      </c>
      <c r="T190" s="19">
        <f t="shared" si="102"/>
        <v>915.5</v>
      </c>
      <c r="U190" s="19">
        <f t="shared" si="102"/>
        <v>922.4</v>
      </c>
      <c r="V190" s="19">
        <f t="shared" si="102"/>
        <v>929.3</v>
      </c>
      <c r="W190" s="19">
        <f t="shared" si="102"/>
        <v>936.2</v>
      </c>
      <c r="X190" s="19">
        <f t="shared" si="102"/>
        <v>943.1</v>
      </c>
      <c r="Y190" s="19">
        <f t="shared" si="102"/>
        <v>950</v>
      </c>
      <c r="Z190" s="19">
        <f t="shared" si="102"/>
        <v>956.9</v>
      </c>
      <c r="AA190" s="19">
        <f t="shared" si="102"/>
        <v>963.8</v>
      </c>
      <c r="AB190" s="19">
        <f t="shared" si="102"/>
        <v>970.7</v>
      </c>
      <c r="AC190" s="19">
        <f t="shared" si="102"/>
        <v>977.6</v>
      </c>
      <c r="AD190" s="19">
        <f t="shared" si="102"/>
        <v>984.5</v>
      </c>
      <c r="AE190" s="19">
        <f t="shared" si="102"/>
        <v>991.4</v>
      </c>
      <c r="AF190" s="19">
        <f t="shared" si="102"/>
        <v>998.3</v>
      </c>
      <c r="AG190" s="19">
        <f t="shared" si="102"/>
        <v>1005.2</v>
      </c>
      <c r="AH190" s="19">
        <f t="shared" si="102"/>
        <v>1012.1</v>
      </c>
      <c r="AI190" s="19">
        <f t="shared" si="102"/>
        <v>1019</v>
      </c>
    </row>
    <row r="191" spans="2:35" s="17" customFormat="1" ht="17.25" customHeight="1">
      <c r="B191" s="120"/>
      <c r="C191" s="128" t="s">
        <v>65</v>
      </c>
      <c r="D191" s="129"/>
      <c r="E191" s="19">
        <f aca="true" t="shared" si="103" ref="E191:AI191">E186-E190</f>
        <v>12396.75</v>
      </c>
      <c r="F191" s="19">
        <f t="shared" si="103"/>
        <v>13028.6</v>
      </c>
      <c r="G191" s="19">
        <f t="shared" si="103"/>
        <v>13660.45</v>
      </c>
      <c r="H191" s="19">
        <f t="shared" si="103"/>
        <v>14292.3</v>
      </c>
      <c r="I191" s="19">
        <f t="shared" si="103"/>
        <v>14924.15</v>
      </c>
      <c r="J191" s="19">
        <f t="shared" si="103"/>
        <v>15556</v>
      </c>
      <c r="K191" s="19">
        <f t="shared" si="103"/>
        <v>16187.85</v>
      </c>
      <c r="L191" s="19">
        <f t="shared" si="103"/>
        <v>16819.7</v>
      </c>
      <c r="M191" s="19">
        <f t="shared" si="103"/>
        <v>17451.55</v>
      </c>
      <c r="N191" s="19">
        <f t="shared" si="103"/>
        <v>18083.4</v>
      </c>
      <c r="O191" s="19">
        <f t="shared" si="103"/>
        <v>18715.25</v>
      </c>
      <c r="P191" s="19">
        <f t="shared" si="103"/>
        <v>19347.1</v>
      </c>
      <c r="Q191" s="19">
        <f t="shared" si="103"/>
        <v>19978.95</v>
      </c>
      <c r="R191" s="19">
        <f t="shared" si="103"/>
        <v>20610.8</v>
      </c>
      <c r="S191" s="19">
        <f t="shared" si="103"/>
        <v>21242.65</v>
      </c>
      <c r="T191" s="19">
        <f t="shared" si="103"/>
        <v>21874.5</v>
      </c>
      <c r="U191" s="19">
        <f t="shared" si="103"/>
        <v>22506.35</v>
      </c>
      <c r="V191" s="19">
        <f t="shared" si="103"/>
        <v>23138.2</v>
      </c>
      <c r="W191" s="19">
        <f t="shared" si="103"/>
        <v>23770.05</v>
      </c>
      <c r="X191" s="19">
        <f t="shared" si="103"/>
        <v>24401.9</v>
      </c>
      <c r="Y191" s="19">
        <f t="shared" si="103"/>
        <v>25033.75</v>
      </c>
      <c r="Z191" s="19">
        <f t="shared" si="103"/>
        <v>25665.6</v>
      </c>
      <c r="AA191" s="19">
        <f t="shared" si="103"/>
        <v>26297.45</v>
      </c>
      <c r="AB191" s="19">
        <f t="shared" si="103"/>
        <v>26929.3</v>
      </c>
      <c r="AC191" s="19">
        <f t="shared" si="103"/>
        <v>27561.15</v>
      </c>
      <c r="AD191" s="19">
        <f t="shared" si="103"/>
        <v>28193</v>
      </c>
      <c r="AE191" s="19">
        <f t="shared" si="103"/>
        <v>28824.85</v>
      </c>
      <c r="AF191" s="19">
        <f t="shared" si="103"/>
        <v>29456.7</v>
      </c>
      <c r="AG191" s="19">
        <f t="shared" si="103"/>
        <v>30088.55</v>
      </c>
      <c r="AH191" s="19">
        <f t="shared" si="103"/>
        <v>30720.4</v>
      </c>
      <c r="AI191" s="19">
        <f t="shared" si="103"/>
        <v>31352.25</v>
      </c>
    </row>
    <row r="192" spans="2:35" ht="6.75" customHeight="1">
      <c r="B192" s="123"/>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5"/>
    </row>
    <row r="193" spans="2:35" ht="17.25" customHeight="1">
      <c r="B193" s="118">
        <v>12</v>
      </c>
      <c r="C193" s="7" t="s">
        <v>15</v>
      </c>
      <c r="D193" s="8" t="s">
        <v>4</v>
      </c>
      <c r="E193" s="9">
        <v>4355</v>
      </c>
      <c r="F193" s="9">
        <f>E193+310</f>
        <v>4665</v>
      </c>
      <c r="G193" s="9">
        <f aca="true" t="shared" si="104" ref="G193:AI193">F193+310</f>
        <v>4975</v>
      </c>
      <c r="H193" s="9">
        <f t="shared" si="104"/>
        <v>5285</v>
      </c>
      <c r="I193" s="9">
        <f t="shared" si="104"/>
        <v>5595</v>
      </c>
      <c r="J193" s="9">
        <f t="shared" si="104"/>
        <v>5905</v>
      </c>
      <c r="K193" s="9">
        <f t="shared" si="104"/>
        <v>6215</v>
      </c>
      <c r="L193" s="9">
        <f t="shared" si="104"/>
        <v>6525</v>
      </c>
      <c r="M193" s="9">
        <f t="shared" si="104"/>
        <v>6835</v>
      </c>
      <c r="N193" s="9">
        <f t="shared" si="104"/>
        <v>7145</v>
      </c>
      <c r="O193" s="9">
        <f t="shared" si="104"/>
        <v>7455</v>
      </c>
      <c r="P193" s="9">
        <f t="shared" si="104"/>
        <v>7765</v>
      </c>
      <c r="Q193" s="9">
        <f t="shared" si="104"/>
        <v>8075</v>
      </c>
      <c r="R193" s="9">
        <f t="shared" si="104"/>
        <v>8385</v>
      </c>
      <c r="S193" s="9">
        <f t="shared" si="104"/>
        <v>8695</v>
      </c>
      <c r="T193" s="9">
        <f t="shared" si="104"/>
        <v>9005</v>
      </c>
      <c r="U193" s="9">
        <f t="shared" si="104"/>
        <v>9315</v>
      </c>
      <c r="V193" s="9">
        <f t="shared" si="104"/>
        <v>9625</v>
      </c>
      <c r="W193" s="9">
        <f t="shared" si="104"/>
        <v>9935</v>
      </c>
      <c r="X193" s="9">
        <f t="shared" si="104"/>
        <v>10245</v>
      </c>
      <c r="Y193" s="9">
        <f t="shared" si="104"/>
        <v>10555</v>
      </c>
      <c r="Z193" s="9">
        <f t="shared" si="104"/>
        <v>10865</v>
      </c>
      <c r="AA193" s="9">
        <f t="shared" si="104"/>
        <v>11175</v>
      </c>
      <c r="AB193" s="9">
        <f t="shared" si="104"/>
        <v>11485</v>
      </c>
      <c r="AC193" s="9">
        <f t="shared" si="104"/>
        <v>11795</v>
      </c>
      <c r="AD193" s="9">
        <f t="shared" si="104"/>
        <v>12105</v>
      </c>
      <c r="AE193" s="9">
        <f t="shared" si="104"/>
        <v>12415</v>
      </c>
      <c r="AF193" s="9">
        <f t="shared" si="104"/>
        <v>12725</v>
      </c>
      <c r="AG193" s="9">
        <f t="shared" si="104"/>
        <v>13035</v>
      </c>
      <c r="AH193" s="9">
        <f t="shared" si="104"/>
        <v>13345</v>
      </c>
      <c r="AI193" s="9">
        <f t="shared" si="104"/>
        <v>13655</v>
      </c>
    </row>
    <row r="194" spans="2:35" ht="17.25" customHeight="1">
      <c r="B194" s="119"/>
      <c r="C194" s="5" t="s">
        <v>39</v>
      </c>
      <c r="D194" s="6" t="s">
        <v>26</v>
      </c>
      <c r="E194" s="6">
        <v>7000</v>
      </c>
      <c r="F194" s="6">
        <f>E194+500</f>
        <v>7500</v>
      </c>
      <c r="G194" s="6">
        <f aca="true" t="shared" si="105" ref="G194:AI194">F194+500</f>
        <v>8000</v>
      </c>
      <c r="H194" s="6">
        <f t="shared" si="105"/>
        <v>8500</v>
      </c>
      <c r="I194" s="6">
        <f t="shared" si="105"/>
        <v>9000</v>
      </c>
      <c r="J194" s="6">
        <f t="shared" si="105"/>
        <v>9500</v>
      </c>
      <c r="K194" s="6">
        <f t="shared" si="105"/>
        <v>10000</v>
      </c>
      <c r="L194" s="6">
        <f t="shared" si="105"/>
        <v>10500</v>
      </c>
      <c r="M194" s="6">
        <f t="shared" si="105"/>
        <v>11000</v>
      </c>
      <c r="N194" s="6">
        <f t="shared" si="105"/>
        <v>11500</v>
      </c>
      <c r="O194" s="6">
        <f t="shared" si="105"/>
        <v>12000</v>
      </c>
      <c r="P194" s="6">
        <f t="shared" si="105"/>
        <v>12500</v>
      </c>
      <c r="Q194" s="6">
        <f t="shared" si="105"/>
        <v>13000</v>
      </c>
      <c r="R194" s="6">
        <f t="shared" si="105"/>
        <v>13500</v>
      </c>
      <c r="S194" s="6">
        <f t="shared" si="105"/>
        <v>14000</v>
      </c>
      <c r="T194" s="6">
        <f t="shared" si="105"/>
        <v>14500</v>
      </c>
      <c r="U194" s="6">
        <f t="shared" si="105"/>
        <v>15000</v>
      </c>
      <c r="V194" s="6">
        <f t="shared" si="105"/>
        <v>15500</v>
      </c>
      <c r="W194" s="6">
        <f t="shared" si="105"/>
        <v>16000</v>
      </c>
      <c r="X194" s="6">
        <f t="shared" si="105"/>
        <v>16500</v>
      </c>
      <c r="Y194" s="6">
        <f t="shared" si="105"/>
        <v>17000</v>
      </c>
      <c r="Z194" s="6">
        <f t="shared" si="105"/>
        <v>17500</v>
      </c>
      <c r="AA194" s="6">
        <f t="shared" si="105"/>
        <v>18000</v>
      </c>
      <c r="AB194" s="6">
        <f t="shared" si="105"/>
        <v>18500</v>
      </c>
      <c r="AC194" s="6">
        <f t="shared" si="105"/>
        <v>19000</v>
      </c>
      <c r="AD194" s="6">
        <f t="shared" si="105"/>
        <v>19500</v>
      </c>
      <c r="AE194" s="6">
        <f t="shared" si="105"/>
        <v>20000</v>
      </c>
      <c r="AF194" s="6">
        <f t="shared" si="105"/>
        <v>20500</v>
      </c>
      <c r="AG194" s="6">
        <f t="shared" si="105"/>
        <v>21000</v>
      </c>
      <c r="AH194" s="6">
        <f t="shared" si="105"/>
        <v>21500</v>
      </c>
      <c r="AI194" s="6">
        <f t="shared" si="105"/>
        <v>22000</v>
      </c>
    </row>
    <row r="195" spans="2:35" ht="17.25" customHeight="1">
      <c r="B195" s="119"/>
      <c r="C195" s="121" t="s">
        <v>53</v>
      </c>
      <c r="D195" s="122"/>
      <c r="E195" s="6">
        <v>1306</v>
      </c>
      <c r="F195" s="6">
        <v>1306</v>
      </c>
      <c r="G195" s="6">
        <v>1306</v>
      </c>
      <c r="H195" s="6">
        <v>1306</v>
      </c>
      <c r="I195" s="6">
        <v>1306</v>
      </c>
      <c r="J195" s="6">
        <v>1306</v>
      </c>
      <c r="K195" s="6">
        <v>1306</v>
      </c>
      <c r="L195" s="6">
        <v>1306</v>
      </c>
      <c r="M195" s="6">
        <v>1306</v>
      </c>
      <c r="N195" s="6">
        <v>1306</v>
      </c>
      <c r="O195" s="6">
        <v>1306</v>
      </c>
      <c r="P195" s="6">
        <v>1306</v>
      </c>
      <c r="Q195" s="6">
        <v>1306</v>
      </c>
      <c r="R195" s="6">
        <v>1306</v>
      </c>
      <c r="S195" s="6">
        <v>1306</v>
      </c>
      <c r="T195" s="6">
        <v>1306</v>
      </c>
      <c r="U195" s="6">
        <v>1306</v>
      </c>
      <c r="V195" s="6">
        <v>1306</v>
      </c>
      <c r="W195" s="6">
        <v>1306</v>
      </c>
      <c r="X195" s="6">
        <v>1306</v>
      </c>
      <c r="Y195" s="6">
        <v>1306</v>
      </c>
      <c r="Z195" s="6">
        <v>1306</v>
      </c>
      <c r="AA195" s="6">
        <v>1306</v>
      </c>
      <c r="AB195" s="6">
        <v>1306</v>
      </c>
      <c r="AC195" s="6">
        <v>1306</v>
      </c>
      <c r="AD195" s="6">
        <v>1306</v>
      </c>
      <c r="AE195" s="6">
        <v>1306</v>
      </c>
      <c r="AF195" s="6">
        <v>1306</v>
      </c>
      <c r="AG195" s="6">
        <v>1306</v>
      </c>
      <c r="AH195" s="6">
        <v>1306</v>
      </c>
      <c r="AI195" s="6">
        <v>1306</v>
      </c>
    </row>
    <row r="196" spans="2:35" ht="17.25" customHeight="1">
      <c r="B196" s="119"/>
      <c r="C196" s="121" t="s">
        <v>54</v>
      </c>
      <c r="D196" s="122"/>
      <c r="E196" s="6">
        <v>1000</v>
      </c>
      <c r="F196" s="6">
        <v>1000</v>
      </c>
      <c r="G196" s="6">
        <v>1000</v>
      </c>
      <c r="H196" s="6">
        <v>1000</v>
      </c>
      <c r="I196" s="6">
        <v>1000</v>
      </c>
      <c r="J196" s="6">
        <v>1000</v>
      </c>
      <c r="K196" s="6">
        <v>1000</v>
      </c>
      <c r="L196" s="6">
        <v>1000</v>
      </c>
      <c r="M196" s="6">
        <v>1000</v>
      </c>
      <c r="N196" s="6">
        <v>1000</v>
      </c>
      <c r="O196" s="6">
        <v>1000</v>
      </c>
      <c r="P196" s="6">
        <v>1000</v>
      </c>
      <c r="Q196" s="6">
        <v>1000</v>
      </c>
      <c r="R196" s="6">
        <v>1000</v>
      </c>
      <c r="S196" s="6">
        <v>1000</v>
      </c>
      <c r="T196" s="6">
        <v>1000</v>
      </c>
      <c r="U196" s="6">
        <v>1000</v>
      </c>
      <c r="V196" s="6">
        <v>1000</v>
      </c>
      <c r="W196" s="6">
        <v>1000</v>
      </c>
      <c r="X196" s="6">
        <v>1000</v>
      </c>
      <c r="Y196" s="6">
        <v>1000</v>
      </c>
      <c r="Z196" s="6">
        <v>1000</v>
      </c>
      <c r="AA196" s="6">
        <v>1000</v>
      </c>
      <c r="AB196" s="6">
        <v>1000</v>
      </c>
      <c r="AC196" s="6">
        <v>1000</v>
      </c>
      <c r="AD196" s="6">
        <v>1000</v>
      </c>
      <c r="AE196" s="6">
        <v>1000</v>
      </c>
      <c r="AF196" s="6">
        <v>1000</v>
      </c>
      <c r="AG196" s="6">
        <v>1000</v>
      </c>
      <c r="AH196" s="6">
        <v>1000</v>
      </c>
      <c r="AI196" s="6">
        <v>1000</v>
      </c>
    </row>
    <row r="197" spans="2:35" ht="17.25" customHeight="1">
      <c r="B197" s="119"/>
      <c r="C197" s="121" t="s">
        <v>57</v>
      </c>
      <c r="D197" s="122"/>
      <c r="E197" s="6">
        <f>E193*50/100</f>
        <v>2177.5</v>
      </c>
      <c r="F197" s="6">
        <f aca="true" t="shared" si="106" ref="F197:AI197">F193*50/100</f>
        <v>2332.5</v>
      </c>
      <c r="G197" s="6">
        <f t="shared" si="106"/>
        <v>2487.5</v>
      </c>
      <c r="H197" s="6">
        <f t="shared" si="106"/>
        <v>2642.5</v>
      </c>
      <c r="I197" s="6">
        <f t="shared" si="106"/>
        <v>2797.5</v>
      </c>
      <c r="J197" s="6">
        <f t="shared" si="106"/>
        <v>2952.5</v>
      </c>
      <c r="K197" s="6">
        <f t="shared" si="106"/>
        <v>3107.5</v>
      </c>
      <c r="L197" s="6">
        <f t="shared" si="106"/>
        <v>3262.5</v>
      </c>
      <c r="M197" s="6">
        <f t="shared" si="106"/>
        <v>3417.5</v>
      </c>
      <c r="N197" s="6">
        <f t="shared" si="106"/>
        <v>3572.5</v>
      </c>
      <c r="O197" s="6">
        <f t="shared" si="106"/>
        <v>3727.5</v>
      </c>
      <c r="P197" s="6">
        <f t="shared" si="106"/>
        <v>3882.5</v>
      </c>
      <c r="Q197" s="6">
        <f t="shared" si="106"/>
        <v>4037.5</v>
      </c>
      <c r="R197" s="6">
        <f t="shared" si="106"/>
        <v>4192.5</v>
      </c>
      <c r="S197" s="6">
        <f t="shared" si="106"/>
        <v>4347.5</v>
      </c>
      <c r="T197" s="6">
        <f t="shared" si="106"/>
        <v>4502.5</v>
      </c>
      <c r="U197" s="6">
        <f t="shared" si="106"/>
        <v>4657.5</v>
      </c>
      <c r="V197" s="6">
        <f t="shared" si="106"/>
        <v>4812.5</v>
      </c>
      <c r="W197" s="6">
        <f t="shared" si="106"/>
        <v>4967.5</v>
      </c>
      <c r="X197" s="6">
        <f t="shared" si="106"/>
        <v>5122.5</v>
      </c>
      <c r="Y197" s="6">
        <f t="shared" si="106"/>
        <v>5277.5</v>
      </c>
      <c r="Z197" s="6">
        <f t="shared" si="106"/>
        <v>5432.5</v>
      </c>
      <c r="AA197" s="6">
        <f t="shared" si="106"/>
        <v>5587.5</v>
      </c>
      <c r="AB197" s="6">
        <f t="shared" si="106"/>
        <v>5742.5</v>
      </c>
      <c r="AC197" s="6">
        <f t="shared" si="106"/>
        <v>5897.5</v>
      </c>
      <c r="AD197" s="6">
        <f t="shared" si="106"/>
        <v>6052.5</v>
      </c>
      <c r="AE197" s="6">
        <f t="shared" si="106"/>
        <v>6207.5</v>
      </c>
      <c r="AF197" s="6">
        <f t="shared" si="106"/>
        <v>6362.5</v>
      </c>
      <c r="AG197" s="6">
        <f t="shared" si="106"/>
        <v>6517.5</v>
      </c>
      <c r="AH197" s="6">
        <f t="shared" si="106"/>
        <v>6672.5</v>
      </c>
      <c r="AI197" s="6">
        <f t="shared" si="106"/>
        <v>6827.5</v>
      </c>
    </row>
    <row r="198" spans="2:35" ht="17.25" customHeight="1">
      <c r="B198" s="119"/>
      <c r="C198" s="121" t="s">
        <v>58</v>
      </c>
      <c r="D198" s="122"/>
      <c r="E198" s="15">
        <f>E193*15/100</f>
        <v>653.25</v>
      </c>
      <c r="F198" s="15">
        <f aca="true" t="shared" si="107" ref="F198:AI198">F193*15/100</f>
        <v>699.75</v>
      </c>
      <c r="G198" s="15">
        <f t="shared" si="107"/>
        <v>746.25</v>
      </c>
      <c r="H198" s="15">
        <f t="shared" si="107"/>
        <v>792.75</v>
      </c>
      <c r="I198" s="15">
        <f t="shared" si="107"/>
        <v>839.25</v>
      </c>
      <c r="J198" s="15">
        <f t="shared" si="107"/>
        <v>885.75</v>
      </c>
      <c r="K198" s="15">
        <f t="shared" si="107"/>
        <v>932.25</v>
      </c>
      <c r="L198" s="15">
        <f t="shared" si="107"/>
        <v>978.75</v>
      </c>
      <c r="M198" s="15">
        <f t="shared" si="107"/>
        <v>1025.25</v>
      </c>
      <c r="N198" s="15">
        <f t="shared" si="107"/>
        <v>1071.75</v>
      </c>
      <c r="O198" s="15">
        <f t="shared" si="107"/>
        <v>1118.25</v>
      </c>
      <c r="P198" s="15">
        <f t="shared" si="107"/>
        <v>1164.75</v>
      </c>
      <c r="Q198" s="15">
        <f t="shared" si="107"/>
        <v>1211.25</v>
      </c>
      <c r="R198" s="15">
        <f t="shared" si="107"/>
        <v>1257.75</v>
      </c>
      <c r="S198" s="15">
        <f t="shared" si="107"/>
        <v>1304.25</v>
      </c>
      <c r="T198" s="15">
        <f t="shared" si="107"/>
        <v>1350.75</v>
      </c>
      <c r="U198" s="15">
        <f t="shared" si="107"/>
        <v>1397.25</v>
      </c>
      <c r="V198" s="15">
        <f t="shared" si="107"/>
        <v>1443.75</v>
      </c>
      <c r="W198" s="15">
        <f t="shared" si="107"/>
        <v>1490.25</v>
      </c>
      <c r="X198" s="15">
        <f t="shared" si="107"/>
        <v>1536.75</v>
      </c>
      <c r="Y198" s="15">
        <f t="shared" si="107"/>
        <v>1583.25</v>
      </c>
      <c r="Z198" s="15">
        <f t="shared" si="107"/>
        <v>1629.75</v>
      </c>
      <c r="AA198" s="15">
        <f t="shared" si="107"/>
        <v>1676.25</v>
      </c>
      <c r="AB198" s="15">
        <f t="shared" si="107"/>
        <v>1722.75</v>
      </c>
      <c r="AC198" s="15">
        <f t="shared" si="107"/>
        <v>1769.25</v>
      </c>
      <c r="AD198" s="15">
        <f t="shared" si="107"/>
        <v>1815.75</v>
      </c>
      <c r="AE198" s="15">
        <f t="shared" si="107"/>
        <v>1862.25</v>
      </c>
      <c r="AF198" s="15">
        <f t="shared" si="107"/>
        <v>1908.75</v>
      </c>
      <c r="AG198" s="15">
        <f t="shared" si="107"/>
        <v>1955.25</v>
      </c>
      <c r="AH198" s="15">
        <f t="shared" si="107"/>
        <v>2001.75</v>
      </c>
      <c r="AI198" s="15">
        <f t="shared" si="107"/>
        <v>2048.25</v>
      </c>
    </row>
    <row r="199" spans="2:35" ht="17.25" customHeight="1">
      <c r="B199" s="119"/>
      <c r="C199" s="121" t="s">
        <v>59</v>
      </c>
      <c r="D199" s="122"/>
      <c r="E199" s="15">
        <v>1700</v>
      </c>
      <c r="F199" s="15">
        <v>1700</v>
      </c>
      <c r="G199" s="15">
        <v>1700</v>
      </c>
      <c r="H199" s="15">
        <v>1700</v>
      </c>
      <c r="I199" s="15">
        <v>1700</v>
      </c>
      <c r="J199" s="15">
        <v>1700</v>
      </c>
      <c r="K199" s="15">
        <v>1700</v>
      </c>
      <c r="L199" s="15">
        <v>1700</v>
      </c>
      <c r="M199" s="15">
        <v>1700</v>
      </c>
      <c r="N199" s="15">
        <v>1700</v>
      </c>
      <c r="O199" s="15">
        <v>1700</v>
      </c>
      <c r="P199" s="15">
        <v>1700</v>
      </c>
      <c r="Q199" s="15">
        <v>1700</v>
      </c>
      <c r="R199" s="15">
        <v>1700</v>
      </c>
      <c r="S199" s="15">
        <v>1700</v>
      </c>
      <c r="T199" s="15">
        <v>1700</v>
      </c>
      <c r="U199" s="15">
        <v>1700</v>
      </c>
      <c r="V199" s="15">
        <v>1700</v>
      </c>
      <c r="W199" s="15">
        <v>1700</v>
      </c>
      <c r="X199" s="15">
        <v>1700</v>
      </c>
      <c r="Y199" s="15">
        <v>1700</v>
      </c>
      <c r="Z199" s="15">
        <v>1700</v>
      </c>
      <c r="AA199" s="15">
        <v>1700</v>
      </c>
      <c r="AB199" s="15">
        <v>1700</v>
      </c>
      <c r="AC199" s="15">
        <v>1700</v>
      </c>
      <c r="AD199" s="15">
        <v>1700</v>
      </c>
      <c r="AE199" s="15">
        <v>1700</v>
      </c>
      <c r="AF199" s="15">
        <v>1700</v>
      </c>
      <c r="AG199" s="15">
        <v>1700</v>
      </c>
      <c r="AH199" s="15">
        <v>1700</v>
      </c>
      <c r="AI199" s="15">
        <v>1700</v>
      </c>
    </row>
    <row r="200" spans="2:35" s="17" customFormat="1" ht="17.25" customHeight="1">
      <c r="B200" s="119"/>
      <c r="C200" s="128" t="s">
        <v>60</v>
      </c>
      <c r="D200" s="129"/>
      <c r="E200" s="16">
        <f aca="true" t="shared" si="108" ref="E200:AI200">E199+E198+E197+E196+E195+E194</f>
        <v>13836.75</v>
      </c>
      <c r="F200" s="16">
        <f t="shared" si="108"/>
        <v>14538.25</v>
      </c>
      <c r="G200" s="16">
        <f t="shared" si="108"/>
        <v>15239.75</v>
      </c>
      <c r="H200" s="16">
        <f t="shared" si="108"/>
        <v>15941.25</v>
      </c>
      <c r="I200" s="16">
        <f t="shared" si="108"/>
        <v>16642.75</v>
      </c>
      <c r="J200" s="16">
        <f t="shared" si="108"/>
        <v>17344.25</v>
      </c>
      <c r="K200" s="16">
        <f t="shared" si="108"/>
        <v>18045.75</v>
      </c>
      <c r="L200" s="16">
        <f t="shared" si="108"/>
        <v>18747.25</v>
      </c>
      <c r="M200" s="16">
        <f t="shared" si="108"/>
        <v>19448.75</v>
      </c>
      <c r="N200" s="16">
        <f t="shared" si="108"/>
        <v>20150.25</v>
      </c>
      <c r="O200" s="16">
        <f t="shared" si="108"/>
        <v>20851.75</v>
      </c>
      <c r="P200" s="16">
        <f t="shared" si="108"/>
        <v>21553.25</v>
      </c>
      <c r="Q200" s="16">
        <f t="shared" si="108"/>
        <v>22254.75</v>
      </c>
      <c r="R200" s="16">
        <f t="shared" si="108"/>
        <v>22956.25</v>
      </c>
      <c r="S200" s="16">
        <f t="shared" si="108"/>
        <v>23657.75</v>
      </c>
      <c r="T200" s="16">
        <f t="shared" si="108"/>
        <v>24359.25</v>
      </c>
      <c r="U200" s="16">
        <f t="shared" si="108"/>
        <v>25060.75</v>
      </c>
      <c r="V200" s="16">
        <f t="shared" si="108"/>
        <v>25762.25</v>
      </c>
      <c r="W200" s="16">
        <f t="shared" si="108"/>
        <v>26463.75</v>
      </c>
      <c r="X200" s="16">
        <f t="shared" si="108"/>
        <v>27165.25</v>
      </c>
      <c r="Y200" s="16">
        <f t="shared" si="108"/>
        <v>27866.75</v>
      </c>
      <c r="Z200" s="16">
        <f t="shared" si="108"/>
        <v>28568.25</v>
      </c>
      <c r="AA200" s="16">
        <f t="shared" si="108"/>
        <v>29269.75</v>
      </c>
      <c r="AB200" s="16">
        <f t="shared" si="108"/>
        <v>29971.25</v>
      </c>
      <c r="AC200" s="16">
        <f t="shared" si="108"/>
        <v>30672.75</v>
      </c>
      <c r="AD200" s="16">
        <f t="shared" si="108"/>
        <v>31374.25</v>
      </c>
      <c r="AE200" s="16">
        <f t="shared" si="108"/>
        <v>32075.75</v>
      </c>
      <c r="AF200" s="16">
        <f t="shared" si="108"/>
        <v>32777.25</v>
      </c>
      <c r="AG200" s="16">
        <f t="shared" si="108"/>
        <v>33478.75</v>
      </c>
      <c r="AH200" s="16">
        <f t="shared" si="108"/>
        <v>34180.25</v>
      </c>
      <c r="AI200" s="16">
        <f t="shared" si="108"/>
        <v>34881.75</v>
      </c>
    </row>
    <row r="201" spans="2:35" s="18" customFormat="1" ht="17.25" customHeight="1">
      <c r="B201" s="119"/>
      <c r="C201" s="121" t="s">
        <v>61</v>
      </c>
      <c r="D201" s="122"/>
      <c r="E201" s="9">
        <v>1160</v>
      </c>
      <c r="F201" s="9">
        <v>1160</v>
      </c>
      <c r="G201" s="9">
        <v>1160</v>
      </c>
      <c r="H201" s="9">
        <v>1160</v>
      </c>
      <c r="I201" s="9">
        <v>1160</v>
      </c>
      <c r="J201" s="9">
        <v>1160</v>
      </c>
      <c r="K201" s="9">
        <v>1160</v>
      </c>
      <c r="L201" s="9">
        <v>1160</v>
      </c>
      <c r="M201" s="9">
        <v>1160</v>
      </c>
      <c r="N201" s="9">
        <v>1160</v>
      </c>
      <c r="O201" s="9">
        <v>1160</v>
      </c>
      <c r="P201" s="9">
        <v>1160</v>
      </c>
      <c r="Q201" s="9">
        <v>1160</v>
      </c>
      <c r="R201" s="9">
        <v>1160</v>
      </c>
      <c r="S201" s="9">
        <v>1160</v>
      </c>
      <c r="T201" s="9">
        <v>1160</v>
      </c>
      <c r="U201" s="9">
        <v>1160</v>
      </c>
      <c r="V201" s="9">
        <v>1160</v>
      </c>
      <c r="W201" s="9">
        <v>1160</v>
      </c>
      <c r="X201" s="9">
        <v>1160</v>
      </c>
      <c r="Y201" s="9">
        <v>1160</v>
      </c>
      <c r="Z201" s="9">
        <v>1160</v>
      </c>
      <c r="AA201" s="9">
        <v>1160</v>
      </c>
      <c r="AB201" s="9">
        <v>1160</v>
      </c>
      <c r="AC201" s="9">
        <v>1160</v>
      </c>
      <c r="AD201" s="9">
        <v>1160</v>
      </c>
      <c r="AE201" s="9">
        <v>1160</v>
      </c>
      <c r="AF201" s="9">
        <v>1160</v>
      </c>
      <c r="AG201" s="9">
        <v>1160</v>
      </c>
      <c r="AH201" s="9">
        <v>1160</v>
      </c>
      <c r="AI201" s="9">
        <v>1160</v>
      </c>
    </row>
    <row r="202" spans="2:35" s="18" customFormat="1" ht="17.25" customHeight="1">
      <c r="B202" s="119"/>
      <c r="C202" s="121" t="s">
        <v>62</v>
      </c>
      <c r="D202" s="122"/>
      <c r="E202" s="9">
        <v>38</v>
      </c>
      <c r="F202" s="9">
        <v>38</v>
      </c>
      <c r="G202" s="9">
        <v>38</v>
      </c>
      <c r="H202" s="9">
        <v>38</v>
      </c>
      <c r="I202" s="9">
        <v>38</v>
      </c>
      <c r="J202" s="9">
        <v>38</v>
      </c>
      <c r="K202" s="9">
        <v>38</v>
      </c>
      <c r="L202" s="9">
        <v>38</v>
      </c>
      <c r="M202" s="9">
        <v>38</v>
      </c>
      <c r="N202" s="9">
        <v>38</v>
      </c>
      <c r="O202" s="9">
        <v>38</v>
      </c>
      <c r="P202" s="9">
        <v>38</v>
      </c>
      <c r="Q202" s="9">
        <v>38</v>
      </c>
      <c r="R202" s="9">
        <v>38</v>
      </c>
      <c r="S202" s="9">
        <v>38</v>
      </c>
      <c r="T202" s="9">
        <v>38</v>
      </c>
      <c r="U202" s="9">
        <v>38</v>
      </c>
      <c r="V202" s="9">
        <v>38</v>
      </c>
      <c r="W202" s="9">
        <v>38</v>
      </c>
      <c r="X202" s="9">
        <v>38</v>
      </c>
      <c r="Y202" s="9">
        <v>38</v>
      </c>
      <c r="Z202" s="9">
        <v>38</v>
      </c>
      <c r="AA202" s="9">
        <v>38</v>
      </c>
      <c r="AB202" s="9">
        <v>38</v>
      </c>
      <c r="AC202" s="9">
        <v>38</v>
      </c>
      <c r="AD202" s="9">
        <v>38</v>
      </c>
      <c r="AE202" s="9">
        <v>38</v>
      </c>
      <c r="AF202" s="9">
        <v>38</v>
      </c>
      <c r="AG202" s="9">
        <v>38</v>
      </c>
      <c r="AH202" s="9">
        <v>38</v>
      </c>
      <c r="AI202" s="9">
        <v>38</v>
      </c>
    </row>
    <row r="203" spans="2:35" s="18" customFormat="1" ht="17.25" customHeight="1">
      <c r="B203" s="119"/>
      <c r="C203" s="121" t="s">
        <v>63</v>
      </c>
      <c r="D203" s="122"/>
      <c r="E203" s="19">
        <f>E194*1.5/100</f>
        <v>105</v>
      </c>
      <c r="F203" s="19">
        <f aca="true" t="shared" si="109" ref="F203:AI203">F194*1.5/100</f>
        <v>112.5</v>
      </c>
      <c r="G203" s="19">
        <f t="shared" si="109"/>
        <v>120</v>
      </c>
      <c r="H203" s="19">
        <f t="shared" si="109"/>
        <v>127.5</v>
      </c>
      <c r="I203" s="19">
        <f t="shared" si="109"/>
        <v>135</v>
      </c>
      <c r="J203" s="19">
        <f t="shared" si="109"/>
        <v>142.5</v>
      </c>
      <c r="K203" s="19">
        <f t="shared" si="109"/>
        <v>150</v>
      </c>
      <c r="L203" s="19">
        <f t="shared" si="109"/>
        <v>157.5</v>
      </c>
      <c r="M203" s="19">
        <f t="shared" si="109"/>
        <v>165</v>
      </c>
      <c r="N203" s="19">
        <f t="shared" si="109"/>
        <v>172.5</v>
      </c>
      <c r="O203" s="19">
        <f t="shared" si="109"/>
        <v>180</v>
      </c>
      <c r="P203" s="19">
        <f t="shared" si="109"/>
        <v>187.5</v>
      </c>
      <c r="Q203" s="19">
        <f t="shared" si="109"/>
        <v>195</v>
      </c>
      <c r="R203" s="19">
        <f t="shared" si="109"/>
        <v>202.5</v>
      </c>
      <c r="S203" s="19">
        <f t="shared" si="109"/>
        <v>210</v>
      </c>
      <c r="T203" s="19">
        <f t="shared" si="109"/>
        <v>217.5</v>
      </c>
      <c r="U203" s="19">
        <f t="shared" si="109"/>
        <v>225</v>
      </c>
      <c r="V203" s="19">
        <f t="shared" si="109"/>
        <v>232.5</v>
      </c>
      <c r="W203" s="19">
        <f t="shared" si="109"/>
        <v>240</v>
      </c>
      <c r="X203" s="19">
        <f t="shared" si="109"/>
        <v>247.5</v>
      </c>
      <c r="Y203" s="19">
        <f t="shared" si="109"/>
        <v>255</v>
      </c>
      <c r="Z203" s="19">
        <f t="shared" si="109"/>
        <v>262.5</v>
      </c>
      <c r="AA203" s="19">
        <f t="shared" si="109"/>
        <v>270</v>
      </c>
      <c r="AB203" s="19">
        <f t="shared" si="109"/>
        <v>277.5</v>
      </c>
      <c r="AC203" s="19">
        <f t="shared" si="109"/>
        <v>285</v>
      </c>
      <c r="AD203" s="19">
        <f t="shared" si="109"/>
        <v>292.5</v>
      </c>
      <c r="AE203" s="19">
        <f t="shared" si="109"/>
        <v>300</v>
      </c>
      <c r="AF203" s="19">
        <f t="shared" si="109"/>
        <v>307.5</v>
      </c>
      <c r="AG203" s="19">
        <f t="shared" si="109"/>
        <v>315</v>
      </c>
      <c r="AH203" s="19">
        <f t="shared" si="109"/>
        <v>322.5</v>
      </c>
      <c r="AI203" s="19">
        <f t="shared" si="109"/>
        <v>330</v>
      </c>
    </row>
    <row r="204" spans="2:35" s="17" customFormat="1" ht="17.25" customHeight="1">
      <c r="B204" s="119"/>
      <c r="C204" s="128" t="s">
        <v>64</v>
      </c>
      <c r="D204" s="129"/>
      <c r="E204" s="19">
        <f aca="true" t="shared" si="110" ref="E204:AI204">E203+E202+E201</f>
        <v>1303</v>
      </c>
      <c r="F204" s="19">
        <f t="shared" si="110"/>
        <v>1310.5</v>
      </c>
      <c r="G204" s="19">
        <f t="shared" si="110"/>
        <v>1318</v>
      </c>
      <c r="H204" s="19">
        <f t="shared" si="110"/>
        <v>1325.5</v>
      </c>
      <c r="I204" s="19">
        <f t="shared" si="110"/>
        <v>1333</v>
      </c>
      <c r="J204" s="19">
        <f t="shared" si="110"/>
        <v>1340.5</v>
      </c>
      <c r="K204" s="19">
        <f t="shared" si="110"/>
        <v>1348</v>
      </c>
      <c r="L204" s="19">
        <f t="shared" si="110"/>
        <v>1355.5</v>
      </c>
      <c r="M204" s="19">
        <f t="shared" si="110"/>
        <v>1363</v>
      </c>
      <c r="N204" s="19">
        <f t="shared" si="110"/>
        <v>1370.5</v>
      </c>
      <c r="O204" s="19">
        <f t="shared" si="110"/>
        <v>1378</v>
      </c>
      <c r="P204" s="19">
        <f t="shared" si="110"/>
        <v>1385.5</v>
      </c>
      <c r="Q204" s="19">
        <f t="shared" si="110"/>
        <v>1393</v>
      </c>
      <c r="R204" s="19">
        <f t="shared" si="110"/>
        <v>1400.5</v>
      </c>
      <c r="S204" s="19">
        <f t="shared" si="110"/>
        <v>1408</v>
      </c>
      <c r="T204" s="19">
        <f t="shared" si="110"/>
        <v>1415.5</v>
      </c>
      <c r="U204" s="19">
        <f t="shared" si="110"/>
        <v>1423</v>
      </c>
      <c r="V204" s="19">
        <f t="shared" si="110"/>
        <v>1430.5</v>
      </c>
      <c r="W204" s="19">
        <f t="shared" si="110"/>
        <v>1438</v>
      </c>
      <c r="X204" s="19">
        <f t="shared" si="110"/>
        <v>1445.5</v>
      </c>
      <c r="Y204" s="19">
        <f t="shared" si="110"/>
        <v>1453</v>
      </c>
      <c r="Z204" s="19">
        <f t="shared" si="110"/>
        <v>1460.5</v>
      </c>
      <c r="AA204" s="19">
        <f t="shared" si="110"/>
        <v>1468</v>
      </c>
      <c r="AB204" s="19">
        <f t="shared" si="110"/>
        <v>1475.5</v>
      </c>
      <c r="AC204" s="19">
        <f t="shared" si="110"/>
        <v>1483</v>
      </c>
      <c r="AD204" s="19">
        <f t="shared" si="110"/>
        <v>1490.5</v>
      </c>
      <c r="AE204" s="19">
        <f t="shared" si="110"/>
        <v>1498</v>
      </c>
      <c r="AF204" s="19">
        <f t="shared" si="110"/>
        <v>1505.5</v>
      </c>
      <c r="AG204" s="19">
        <f t="shared" si="110"/>
        <v>1513</v>
      </c>
      <c r="AH204" s="19">
        <f t="shared" si="110"/>
        <v>1520.5</v>
      </c>
      <c r="AI204" s="19">
        <f t="shared" si="110"/>
        <v>1528</v>
      </c>
    </row>
    <row r="205" spans="2:35" s="17" customFormat="1" ht="17.25" customHeight="1">
      <c r="B205" s="120"/>
      <c r="C205" s="128" t="s">
        <v>65</v>
      </c>
      <c r="D205" s="129"/>
      <c r="E205" s="19">
        <f aca="true" t="shared" si="111" ref="E205:AI205">E200-E204</f>
        <v>12533.75</v>
      </c>
      <c r="F205" s="19">
        <f t="shared" si="111"/>
        <v>13227.75</v>
      </c>
      <c r="G205" s="19">
        <f t="shared" si="111"/>
        <v>13921.75</v>
      </c>
      <c r="H205" s="19">
        <f t="shared" si="111"/>
        <v>14615.75</v>
      </c>
      <c r="I205" s="19">
        <f t="shared" si="111"/>
        <v>15309.75</v>
      </c>
      <c r="J205" s="19">
        <f t="shared" si="111"/>
        <v>16003.75</v>
      </c>
      <c r="K205" s="19">
        <f t="shared" si="111"/>
        <v>16697.75</v>
      </c>
      <c r="L205" s="19">
        <f t="shared" si="111"/>
        <v>17391.75</v>
      </c>
      <c r="M205" s="19">
        <f t="shared" si="111"/>
        <v>18085.75</v>
      </c>
      <c r="N205" s="19">
        <f t="shared" si="111"/>
        <v>18779.75</v>
      </c>
      <c r="O205" s="19">
        <f t="shared" si="111"/>
        <v>19473.75</v>
      </c>
      <c r="P205" s="19">
        <f t="shared" si="111"/>
        <v>20167.75</v>
      </c>
      <c r="Q205" s="19">
        <f t="shared" si="111"/>
        <v>20861.75</v>
      </c>
      <c r="R205" s="19">
        <f t="shared" si="111"/>
        <v>21555.75</v>
      </c>
      <c r="S205" s="19">
        <f t="shared" si="111"/>
        <v>22249.75</v>
      </c>
      <c r="T205" s="19">
        <f t="shared" si="111"/>
        <v>22943.75</v>
      </c>
      <c r="U205" s="19">
        <f t="shared" si="111"/>
        <v>23637.75</v>
      </c>
      <c r="V205" s="19">
        <f t="shared" si="111"/>
        <v>24331.75</v>
      </c>
      <c r="W205" s="19">
        <f t="shared" si="111"/>
        <v>25025.75</v>
      </c>
      <c r="X205" s="19">
        <f t="shared" si="111"/>
        <v>25719.75</v>
      </c>
      <c r="Y205" s="19">
        <f t="shared" si="111"/>
        <v>26413.75</v>
      </c>
      <c r="Z205" s="19">
        <f t="shared" si="111"/>
        <v>27107.75</v>
      </c>
      <c r="AA205" s="19">
        <f t="shared" si="111"/>
        <v>27801.75</v>
      </c>
      <c r="AB205" s="19">
        <f t="shared" si="111"/>
        <v>28495.75</v>
      </c>
      <c r="AC205" s="19">
        <f t="shared" si="111"/>
        <v>29189.75</v>
      </c>
      <c r="AD205" s="19">
        <f t="shared" si="111"/>
        <v>29883.75</v>
      </c>
      <c r="AE205" s="19">
        <f t="shared" si="111"/>
        <v>30577.75</v>
      </c>
      <c r="AF205" s="19">
        <f t="shared" si="111"/>
        <v>31271.75</v>
      </c>
      <c r="AG205" s="19">
        <f t="shared" si="111"/>
        <v>31965.75</v>
      </c>
      <c r="AH205" s="19">
        <f t="shared" si="111"/>
        <v>32659.75</v>
      </c>
      <c r="AI205" s="19">
        <f t="shared" si="111"/>
        <v>33353.75</v>
      </c>
    </row>
    <row r="206" spans="2:35" ht="8.25" customHeight="1">
      <c r="B206" s="123"/>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5"/>
    </row>
    <row r="207" spans="2:35" ht="17.25" customHeight="1">
      <c r="B207" s="118">
        <v>13</v>
      </c>
      <c r="C207" s="7" t="s">
        <v>52</v>
      </c>
      <c r="D207" s="8" t="s">
        <v>4</v>
      </c>
      <c r="E207" s="9">
        <v>4645</v>
      </c>
      <c r="F207" s="9">
        <f>E207+340</f>
        <v>4985</v>
      </c>
      <c r="G207" s="9">
        <f aca="true" t="shared" si="112" ref="G207:AI207">F207+340</f>
        <v>5325</v>
      </c>
      <c r="H207" s="9">
        <f t="shared" si="112"/>
        <v>5665</v>
      </c>
      <c r="I207" s="9">
        <f t="shared" si="112"/>
        <v>6005</v>
      </c>
      <c r="J207" s="9">
        <f t="shared" si="112"/>
        <v>6345</v>
      </c>
      <c r="K207" s="9">
        <f t="shared" si="112"/>
        <v>6685</v>
      </c>
      <c r="L207" s="9">
        <f t="shared" si="112"/>
        <v>7025</v>
      </c>
      <c r="M207" s="9">
        <f t="shared" si="112"/>
        <v>7365</v>
      </c>
      <c r="N207" s="9">
        <f t="shared" si="112"/>
        <v>7705</v>
      </c>
      <c r="O207" s="9">
        <f t="shared" si="112"/>
        <v>8045</v>
      </c>
      <c r="P207" s="9">
        <f t="shared" si="112"/>
        <v>8385</v>
      </c>
      <c r="Q207" s="9">
        <f t="shared" si="112"/>
        <v>8725</v>
      </c>
      <c r="R207" s="9">
        <f t="shared" si="112"/>
        <v>9065</v>
      </c>
      <c r="S207" s="9">
        <f t="shared" si="112"/>
        <v>9405</v>
      </c>
      <c r="T207" s="9">
        <f t="shared" si="112"/>
        <v>9745</v>
      </c>
      <c r="U207" s="9">
        <f t="shared" si="112"/>
        <v>10085</v>
      </c>
      <c r="V207" s="9">
        <f t="shared" si="112"/>
        <v>10425</v>
      </c>
      <c r="W207" s="9">
        <f t="shared" si="112"/>
        <v>10765</v>
      </c>
      <c r="X207" s="9">
        <f t="shared" si="112"/>
        <v>11105</v>
      </c>
      <c r="Y207" s="9">
        <f t="shared" si="112"/>
        <v>11445</v>
      </c>
      <c r="Z207" s="9">
        <f t="shared" si="112"/>
        <v>11785</v>
      </c>
      <c r="AA207" s="9">
        <f t="shared" si="112"/>
        <v>12125</v>
      </c>
      <c r="AB207" s="9">
        <f t="shared" si="112"/>
        <v>12465</v>
      </c>
      <c r="AC207" s="9">
        <f t="shared" si="112"/>
        <v>12805</v>
      </c>
      <c r="AD207" s="9">
        <f t="shared" si="112"/>
        <v>13145</v>
      </c>
      <c r="AE207" s="9">
        <f t="shared" si="112"/>
        <v>13485</v>
      </c>
      <c r="AF207" s="9">
        <f t="shared" si="112"/>
        <v>13825</v>
      </c>
      <c r="AG207" s="9">
        <f t="shared" si="112"/>
        <v>14165</v>
      </c>
      <c r="AH207" s="9">
        <f t="shared" si="112"/>
        <v>14505</v>
      </c>
      <c r="AI207" s="9">
        <f t="shared" si="112"/>
        <v>14845</v>
      </c>
    </row>
    <row r="208" spans="2:35" ht="17.25" customHeight="1">
      <c r="B208" s="119"/>
      <c r="C208" s="5" t="s">
        <v>40</v>
      </c>
      <c r="D208" s="6" t="s">
        <v>26</v>
      </c>
      <c r="E208" s="6">
        <v>7500</v>
      </c>
      <c r="F208" s="6">
        <f>E208+550</f>
        <v>8050</v>
      </c>
      <c r="G208" s="6">
        <f aca="true" t="shared" si="113" ref="G208:AI208">F208+550</f>
        <v>8600</v>
      </c>
      <c r="H208" s="6">
        <f t="shared" si="113"/>
        <v>9150</v>
      </c>
      <c r="I208" s="6">
        <f t="shared" si="113"/>
        <v>9700</v>
      </c>
      <c r="J208" s="6">
        <f t="shared" si="113"/>
        <v>10250</v>
      </c>
      <c r="K208" s="6">
        <f t="shared" si="113"/>
        <v>10800</v>
      </c>
      <c r="L208" s="6">
        <f t="shared" si="113"/>
        <v>11350</v>
      </c>
      <c r="M208" s="6">
        <f t="shared" si="113"/>
        <v>11900</v>
      </c>
      <c r="N208" s="6">
        <f t="shared" si="113"/>
        <v>12450</v>
      </c>
      <c r="O208" s="6">
        <f t="shared" si="113"/>
        <v>13000</v>
      </c>
      <c r="P208" s="6">
        <f t="shared" si="113"/>
        <v>13550</v>
      </c>
      <c r="Q208" s="6">
        <f t="shared" si="113"/>
        <v>14100</v>
      </c>
      <c r="R208" s="6">
        <f t="shared" si="113"/>
        <v>14650</v>
      </c>
      <c r="S208" s="6">
        <f t="shared" si="113"/>
        <v>15200</v>
      </c>
      <c r="T208" s="6">
        <f t="shared" si="113"/>
        <v>15750</v>
      </c>
      <c r="U208" s="6">
        <f t="shared" si="113"/>
        <v>16300</v>
      </c>
      <c r="V208" s="6">
        <f t="shared" si="113"/>
        <v>16850</v>
      </c>
      <c r="W208" s="6">
        <f t="shared" si="113"/>
        <v>17400</v>
      </c>
      <c r="X208" s="6">
        <f t="shared" si="113"/>
        <v>17950</v>
      </c>
      <c r="Y208" s="6">
        <f t="shared" si="113"/>
        <v>18500</v>
      </c>
      <c r="Z208" s="6">
        <f t="shared" si="113"/>
        <v>19050</v>
      </c>
      <c r="AA208" s="6">
        <f t="shared" si="113"/>
        <v>19600</v>
      </c>
      <c r="AB208" s="6">
        <f t="shared" si="113"/>
        <v>20150</v>
      </c>
      <c r="AC208" s="6">
        <f t="shared" si="113"/>
        <v>20700</v>
      </c>
      <c r="AD208" s="6">
        <f t="shared" si="113"/>
        <v>21250</v>
      </c>
      <c r="AE208" s="6">
        <f t="shared" si="113"/>
        <v>21800</v>
      </c>
      <c r="AF208" s="6">
        <f t="shared" si="113"/>
        <v>22350</v>
      </c>
      <c r="AG208" s="6">
        <f t="shared" si="113"/>
        <v>22900</v>
      </c>
      <c r="AH208" s="6">
        <f t="shared" si="113"/>
        <v>23450</v>
      </c>
      <c r="AI208" s="6">
        <f t="shared" si="113"/>
        <v>24000</v>
      </c>
    </row>
    <row r="209" spans="2:35" ht="17.25" customHeight="1">
      <c r="B209" s="119"/>
      <c r="C209" s="121" t="s">
        <v>53</v>
      </c>
      <c r="D209" s="122"/>
      <c r="E209" s="6">
        <v>1393</v>
      </c>
      <c r="F209" s="6">
        <v>1393</v>
      </c>
      <c r="G209" s="6">
        <v>1393</v>
      </c>
      <c r="H209" s="6">
        <v>1393</v>
      </c>
      <c r="I209" s="6">
        <v>1393</v>
      </c>
      <c r="J209" s="6">
        <v>1393</v>
      </c>
      <c r="K209" s="6">
        <v>1393</v>
      </c>
      <c r="L209" s="6">
        <v>1393</v>
      </c>
      <c r="M209" s="6">
        <v>1393</v>
      </c>
      <c r="N209" s="6">
        <v>1393</v>
      </c>
      <c r="O209" s="6">
        <v>1393</v>
      </c>
      <c r="P209" s="6">
        <v>1393</v>
      </c>
      <c r="Q209" s="6">
        <v>1393</v>
      </c>
      <c r="R209" s="6">
        <v>1393</v>
      </c>
      <c r="S209" s="6">
        <v>1393</v>
      </c>
      <c r="T209" s="6">
        <v>1393</v>
      </c>
      <c r="U209" s="6">
        <v>1393</v>
      </c>
      <c r="V209" s="6">
        <v>1393</v>
      </c>
      <c r="W209" s="6">
        <v>1393</v>
      </c>
      <c r="X209" s="6">
        <v>1393</v>
      </c>
      <c r="Y209" s="6">
        <v>1393</v>
      </c>
      <c r="Z209" s="6">
        <v>1393</v>
      </c>
      <c r="AA209" s="6">
        <v>1393</v>
      </c>
      <c r="AB209" s="6">
        <v>1393</v>
      </c>
      <c r="AC209" s="6">
        <v>1393</v>
      </c>
      <c r="AD209" s="6">
        <v>1393</v>
      </c>
      <c r="AE209" s="6">
        <v>1393</v>
      </c>
      <c r="AF209" s="6">
        <v>1393</v>
      </c>
      <c r="AG209" s="6">
        <v>1393</v>
      </c>
      <c r="AH209" s="6">
        <v>1393</v>
      </c>
      <c r="AI209" s="6">
        <v>1393</v>
      </c>
    </row>
    <row r="210" spans="2:35" ht="17.25" customHeight="1">
      <c r="B210" s="119"/>
      <c r="C210" s="121" t="s">
        <v>54</v>
      </c>
      <c r="D210" s="122"/>
      <c r="E210" s="6">
        <v>1000</v>
      </c>
      <c r="F210" s="6">
        <v>1000</v>
      </c>
      <c r="G210" s="6">
        <v>1000</v>
      </c>
      <c r="H210" s="6">
        <v>1000</v>
      </c>
      <c r="I210" s="6">
        <v>1000</v>
      </c>
      <c r="J210" s="6">
        <v>1000</v>
      </c>
      <c r="K210" s="6">
        <v>1000</v>
      </c>
      <c r="L210" s="6">
        <v>1000</v>
      </c>
      <c r="M210" s="6">
        <v>1000</v>
      </c>
      <c r="N210" s="6">
        <v>1000</v>
      </c>
      <c r="O210" s="6">
        <v>1000</v>
      </c>
      <c r="P210" s="6">
        <v>1000</v>
      </c>
      <c r="Q210" s="6">
        <v>1000</v>
      </c>
      <c r="R210" s="6">
        <v>1000</v>
      </c>
      <c r="S210" s="6">
        <v>1000</v>
      </c>
      <c r="T210" s="6">
        <v>1000</v>
      </c>
      <c r="U210" s="6">
        <v>1000</v>
      </c>
      <c r="V210" s="6">
        <v>1000</v>
      </c>
      <c r="W210" s="6">
        <v>1000</v>
      </c>
      <c r="X210" s="6">
        <v>1000</v>
      </c>
      <c r="Y210" s="6">
        <v>1000</v>
      </c>
      <c r="Z210" s="6">
        <v>1000</v>
      </c>
      <c r="AA210" s="6">
        <v>1000</v>
      </c>
      <c r="AB210" s="6">
        <v>1000</v>
      </c>
      <c r="AC210" s="6">
        <v>1000</v>
      </c>
      <c r="AD210" s="6">
        <v>1000</v>
      </c>
      <c r="AE210" s="6">
        <v>1000</v>
      </c>
      <c r="AF210" s="6">
        <v>1000</v>
      </c>
      <c r="AG210" s="6">
        <v>1000</v>
      </c>
      <c r="AH210" s="6">
        <v>1000</v>
      </c>
      <c r="AI210" s="6">
        <v>1000</v>
      </c>
    </row>
    <row r="211" spans="2:35" ht="17.25" customHeight="1">
      <c r="B211" s="119"/>
      <c r="C211" s="121" t="s">
        <v>57</v>
      </c>
      <c r="D211" s="122"/>
      <c r="E211" s="6">
        <f>E207*50/100</f>
        <v>2322.5</v>
      </c>
      <c r="F211" s="6">
        <f aca="true" t="shared" si="114" ref="F211:AI211">F207*50/100</f>
        <v>2492.5</v>
      </c>
      <c r="G211" s="6">
        <f t="shared" si="114"/>
        <v>2662.5</v>
      </c>
      <c r="H211" s="6">
        <f t="shared" si="114"/>
        <v>2832.5</v>
      </c>
      <c r="I211" s="6">
        <f t="shared" si="114"/>
        <v>3002.5</v>
      </c>
      <c r="J211" s="6">
        <f t="shared" si="114"/>
        <v>3172.5</v>
      </c>
      <c r="K211" s="6">
        <f t="shared" si="114"/>
        <v>3342.5</v>
      </c>
      <c r="L211" s="6">
        <f t="shared" si="114"/>
        <v>3512.5</v>
      </c>
      <c r="M211" s="6">
        <f t="shared" si="114"/>
        <v>3682.5</v>
      </c>
      <c r="N211" s="6">
        <f t="shared" si="114"/>
        <v>3852.5</v>
      </c>
      <c r="O211" s="6">
        <f t="shared" si="114"/>
        <v>4022.5</v>
      </c>
      <c r="P211" s="6">
        <f t="shared" si="114"/>
        <v>4192.5</v>
      </c>
      <c r="Q211" s="6">
        <f t="shared" si="114"/>
        <v>4362.5</v>
      </c>
      <c r="R211" s="6">
        <f t="shared" si="114"/>
        <v>4532.5</v>
      </c>
      <c r="S211" s="6">
        <f t="shared" si="114"/>
        <v>4702.5</v>
      </c>
      <c r="T211" s="6">
        <f t="shared" si="114"/>
        <v>4872.5</v>
      </c>
      <c r="U211" s="6">
        <f t="shared" si="114"/>
        <v>5042.5</v>
      </c>
      <c r="V211" s="6">
        <f t="shared" si="114"/>
        <v>5212.5</v>
      </c>
      <c r="W211" s="6">
        <f t="shared" si="114"/>
        <v>5382.5</v>
      </c>
      <c r="X211" s="6">
        <f t="shared" si="114"/>
        <v>5552.5</v>
      </c>
      <c r="Y211" s="6">
        <f t="shared" si="114"/>
        <v>5722.5</v>
      </c>
      <c r="Z211" s="6">
        <f t="shared" si="114"/>
        <v>5892.5</v>
      </c>
      <c r="AA211" s="6">
        <f t="shared" si="114"/>
        <v>6062.5</v>
      </c>
      <c r="AB211" s="6">
        <f t="shared" si="114"/>
        <v>6232.5</v>
      </c>
      <c r="AC211" s="6">
        <f t="shared" si="114"/>
        <v>6402.5</v>
      </c>
      <c r="AD211" s="6">
        <f t="shared" si="114"/>
        <v>6572.5</v>
      </c>
      <c r="AE211" s="6">
        <f t="shared" si="114"/>
        <v>6742.5</v>
      </c>
      <c r="AF211" s="6">
        <f t="shared" si="114"/>
        <v>6912.5</v>
      </c>
      <c r="AG211" s="6">
        <f t="shared" si="114"/>
        <v>7082.5</v>
      </c>
      <c r="AH211" s="6">
        <f t="shared" si="114"/>
        <v>7252.5</v>
      </c>
      <c r="AI211" s="6">
        <f t="shared" si="114"/>
        <v>7422.5</v>
      </c>
    </row>
    <row r="212" spans="2:35" ht="17.25" customHeight="1">
      <c r="B212" s="119"/>
      <c r="C212" s="121" t="s">
        <v>58</v>
      </c>
      <c r="D212" s="122"/>
      <c r="E212" s="15">
        <f>E207*15/100</f>
        <v>696.75</v>
      </c>
      <c r="F212" s="15">
        <f aca="true" t="shared" si="115" ref="F212:AI212">F207*15/100</f>
        <v>747.75</v>
      </c>
      <c r="G212" s="15">
        <f t="shared" si="115"/>
        <v>798.75</v>
      </c>
      <c r="H212" s="15">
        <f t="shared" si="115"/>
        <v>849.75</v>
      </c>
      <c r="I212" s="15">
        <f t="shared" si="115"/>
        <v>900.75</v>
      </c>
      <c r="J212" s="15">
        <f t="shared" si="115"/>
        <v>951.75</v>
      </c>
      <c r="K212" s="15">
        <f t="shared" si="115"/>
        <v>1002.75</v>
      </c>
      <c r="L212" s="15">
        <f t="shared" si="115"/>
        <v>1053.75</v>
      </c>
      <c r="M212" s="15">
        <f t="shared" si="115"/>
        <v>1104.75</v>
      </c>
      <c r="N212" s="15">
        <f t="shared" si="115"/>
        <v>1155.75</v>
      </c>
      <c r="O212" s="15">
        <f t="shared" si="115"/>
        <v>1206.75</v>
      </c>
      <c r="P212" s="15">
        <f t="shared" si="115"/>
        <v>1257.75</v>
      </c>
      <c r="Q212" s="15">
        <f t="shared" si="115"/>
        <v>1308.75</v>
      </c>
      <c r="R212" s="15">
        <f t="shared" si="115"/>
        <v>1359.75</v>
      </c>
      <c r="S212" s="15">
        <f t="shared" si="115"/>
        <v>1410.75</v>
      </c>
      <c r="T212" s="15">
        <f t="shared" si="115"/>
        <v>1461.75</v>
      </c>
      <c r="U212" s="15">
        <f t="shared" si="115"/>
        <v>1512.75</v>
      </c>
      <c r="V212" s="15">
        <f t="shared" si="115"/>
        <v>1563.75</v>
      </c>
      <c r="W212" s="15">
        <f t="shared" si="115"/>
        <v>1614.75</v>
      </c>
      <c r="X212" s="15">
        <f t="shared" si="115"/>
        <v>1665.75</v>
      </c>
      <c r="Y212" s="15">
        <f t="shared" si="115"/>
        <v>1716.75</v>
      </c>
      <c r="Z212" s="15">
        <f t="shared" si="115"/>
        <v>1767.75</v>
      </c>
      <c r="AA212" s="15">
        <f t="shared" si="115"/>
        <v>1818.75</v>
      </c>
      <c r="AB212" s="15">
        <f t="shared" si="115"/>
        <v>1869.75</v>
      </c>
      <c r="AC212" s="15">
        <f t="shared" si="115"/>
        <v>1920.75</v>
      </c>
      <c r="AD212" s="15">
        <f t="shared" si="115"/>
        <v>1971.75</v>
      </c>
      <c r="AE212" s="15">
        <f t="shared" si="115"/>
        <v>2022.75</v>
      </c>
      <c r="AF212" s="15">
        <f t="shared" si="115"/>
        <v>2073.75</v>
      </c>
      <c r="AG212" s="15">
        <f t="shared" si="115"/>
        <v>2124.75</v>
      </c>
      <c r="AH212" s="15">
        <f t="shared" si="115"/>
        <v>2175.75</v>
      </c>
      <c r="AI212" s="15">
        <f t="shared" si="115"/>
        <v>2226.75</v>
      </c>
    </row>
    <row r="213" spans="2:35" ht="17.25" customHeight="1">
      <c r="B213" s="119"/>
      <c r="C213" s="121" t="s">
        <v>59</v>
      </c>
      <c r="D213" s="122"/>
      <c r="E213" s="15">
        <v>1700</v>
      </c>
      <c r="F213" s="15">
        <v>1700</v>
      </c>
      <c r="G213" s="15">
        <v>1700</v>
      </c>
      <c r="H213" s="15">
        <v>1700</v>
      </c>
      <c r="I213" s="15">
        <v>1700</v>
      </c>
      <c r="J213" s="15">
        <v>1700</v>
      </c>
      <c r="K213" s="15">
        <v>1700</v>
      </c>
      <c r="L213" s="15">
        <v>1700</v>
      </c>
      <c r="M213" s="15">
        <v>1700</v>
      </c>
      <c r="N213" s="15">
        <v>1700</v>
      </c>
      <c r="O213" s="15">
        <v>1700</v>
      </c>
      <c r="P213" s="15">
        <v>1700</v>
      </c>
      <c r="Q213" s="15">
        <v>1700</v>
      </c>
      <c r="R213" s="15">
        <v>1700</v>
      </c>
      <c r="S213" s="15">
        <v>1700</v>
      </c>
      <c r="T213" s="15">
        <v>1700</v>
      </c>
      <c r="U213" s="15">
        <v>1700</v>
      </c>
      <c r="V213" s="15">
        <v>1700</v>
      </c>
      <c r="W213" s="15">
        <v>1700</v>
      </c>
      <c r="X213" s="15">
        <v>1700</v>
      </c>
      <c r="Y213" s="15">
        <v>1700</v>
      </c>
      <c r="Z213" s="15">
        <v>1700</v>
      </c>
      <c r="AA213" s="15">
        <v>1700</v>
      </c>
      <c r="AB213" s="15">
        <v>1700</v>
      </c>
      <c r="AC213" s="15">
        <v>1700</v>
      </c>
      <c r="AD213" s="15">
        <v>1700</v>
      </c>
      <c r="AE213" s="15">
        <v>1700</v>
      </c>
      <c r="AF213" s="15">
        <v>1700</v>
      </c>
      <c r="AG213" s="15">
        <v>1700</v>
      </c>
      <c r="AH213" s="15">
        <v>1700</v>
      </c>
      <c r="AI213" s="15">
        <v>1700</v>
      </c>
    </row>
    <row r="214" spans="2:35" s="17" customFormat="1" ht="17.25" customHeight="1">
      <c r="B214" s="119"/>
      <c r="C214" s="128" t="s">
        <v>60</v>
      </c>
      <c r="D214" s="129"/>
      <c r="E214" s="16">
        <f aca="true" t="shared" si="116" ref="E214:AI214">E213+E212+E211+E210+E209+E208</f>
        <v>14612.25</v>
      </c>
      <c r="F214" s="16">
        <f t="shared" si="116"/>
        <v>15383.25</v>
      </c>
      <c r="G214" s="16">
        <f t="shared" si="116"/>
        <v>16154.25</v>
      </c>
      <c r="H214" s="16">
        <f t="shared" si="116"/>
        <v>16925.25</v>
      </c>
      <c r="I214" s="16">
        <f t="shared" si="116"/>
        <v>17696.25</v>
      </c>
      <c r="J214" s="16">
        <f t="shared" si="116"/>
        <v>18467.25</v>
      </c>
      <c r="K214" s="16">
        <f t="shared" si="116"/>
        <v>19238.25</v>
      </c>
      <c r="L214" s="16">
        <f t="shared" si="116"/>
        <v>20009.25</v>
      </c>
      <c r="M214" s="16">
        <f t="shared" si="116"/>
        <v>20780.25</v>
      </c>
      <c r="N214" s="16">
        <f t="shared" si="116"/>
        <v>21551.25</v>
      </c>
      <c r="O214" s="16">
        <f t="shared" si="116"/>
        <v>22322.25</v>
      </c>
      <c r="P214" s="16">
        <f t="shared" si="116"/>
        <v>23093.25</v>
      </c>
      <c r="Q214" s="16">
        <f t="shared" si="116"/>
        <v>23864.25</v>
      </c>
      <c r="R214" s="16">
        <f t="shared" si="116"/>
        <v>24635.25</v>
      </c>
      <c r="S214" s="16">
        <f t="shared" si="116"/>
        <v>25406.25</v>
      </c>
      <c r="T214" s="16">
        <f t="shared" si="116"/>
        <v>26177.25</v>
      </c>
      <c r="U214" s="16">
        <f t="shared" si="116"/>
        <v>26948.25</v>
      </c>
      <c r="V214" s="16">
        <f t="shared" si="116"/>
        <v>27719.25</v>
      </c>
      <c r="W214" s="16">
        <f t="shared" si="116"/>
        <v>28490.25</v>
      </c>
      <c r="X214" s="16">
        <f t="shared" si="116"/>
        <v>29261.25</v>
      </c>
      <c r="Y214" s="16">
        <f t="shared" si="116"/>
        <v>30032.25</v>
      </c>
      <c r="Z214" s="16">
        <f t="shared" si="116"/>
        <v>30803.25</v>
      </c>
      <c r="AA214" s="16">
        <f t="shared" si="116"/>
        <v>31574.25</v>
      </c>
      <c r="AB214" s="16">
        <f t="shared" si="116"/>
        <v>32345.25</v>
      </c>
      <c r="AC214" s="16">
        <f t="shared" si="116"/>
        <v>33116.25</v>
      </c>
      <c r="AD214" s="16">
        <f t="shared" si="116"/>
        <v>33887.25</v>
      </c>
      <c r="AE214" s="16">
        <f t="shared" si="116"/>
        <v>34658.25</v>
      </c>
      <c r="AF214" s="16">
        <f t="shared" si="116"/>
        <v>35429.25</v>
      </c>
      <c r="AG214" s="16">
        <f t="shared" si="116"/>
        <v>36200.25</v>
      </c>
      <c r="AH214" s="16">
        <f t="shared" si="116"/>
        <v>36971.25</v>
      </c>
      <c r="AI214" s="16">
        <f t="shared" si="116"/>
        <v>37742.25</v>
      </c>
    </row>
    <row r="215" spans="2:35" s="18" customFormat="1" ht="17.25" customHeight="1">
      <c r="B215" s="119"/>
      <c r="C215" s="121" t="s">
        <v>61</v>
      </c>
      <c r="D215" s="122"/>
      <c r="E215" s="9">
        <v>1260</v>
      </c>
      <c r="F215" s="9">
        <v>1260</v>
      </c>
      <c r="G215" s="9">
        <v>1260</v>
      </c>
      <c r="H215" s="9">
        <v>1260</v>
      </c>
      <c r="I215" s="9">
        <v>1260</v>
      </c>
      <c r="J215" s="9">
        <v>1260</v>
      </c>
      <c r="K215" s="9">
        <v>1260</v>
      </c>
      <c r="L215" s="9">
        <v>1260</v>
      </c>
      <c r="M215" s="9">
        <v>1260</v>
      </c>
      <c r="N215" s="9">
        <v>1260</v>
      </c>
      <c r="O215" s="9">
        <v>1260</v>
      </c>
      <c r="P215" s="9">
        <v>1260</v>
      </c>
      <c r="Q215" s="9">
        <v>1260</v>
      </c>
      <c r="R215" s="9">
        <v>1260</v>
      </c>
      <c r="S215" s="9">
        <v>1260</v>
      </c>
      <c r="T215" s="9">
        <v>1260</v>
      </c>
      <c r="U215" s="9">
        <v>1260</v>
      </c>
      <c r="V215" s="9">
        <v>1260</v>
      </c>
      <c r="W215" s="9">
        <v>1260</v>
      </c>
      <c r="X215" s="9">
        <v>1260</v>
      </c>
      <c r="Y215" s="9">
        <v>1260</v>
      </c>
      <c r="Z215" s="9">
        <v>1260</v>
      </c>
      <c r="AA215" s="9">
        <v>1260</v>
      </c>
      <c r="AB215" s="9">
        <v>1260</v>
      </c>
      <c r="AC215" s="9">
        <v>1260</v>
      </c>
      <c r="AD215" s="9">
        <v>1260</v>
      </c>
      <c r="AE215" s="9">
        <v>1260</v>
      </c>
      <c r="AF215" s="9">
        <v>1260</v>
      </c>
      <c r="AG215" s="9">
        <v>1260</v>
      </c>
      <c r="AH215" s="9">
        <v>1260</v>
      </c>
      <c r="AI215" s="9">
        <v>1260</v>
      </c>
    </row>
    <row r="216" spans="2:35" s="18" customFormat="1" ht="17.25" customHeight="1">
      <c r="B216" s="119"/>
      <c r="C216" s="121" t="s">
        <v>62</v>
      </c>
      <c r="D216" s="122"/>
      <c r="E216" s="9">
        <v>38</v>
      </c>
      <c r="F216" s="9">
        <v>38</v>
      </c>
      <c r="G216" s="9">
        <v>38</v>
      </c>
      <c r="H216" s="9">
        <v>38</v>
      </c>
      <c r="I216" s="9">
        <v>38</v>
      </c>
      <c r="J216" s="9">
        <v>38</v>
      </c>
      <c r="K216" s="9">
        <v>38</v>
      </c>
      <c r="L216" s="9">
        <v>38</v>
      </c>
      <c r="M216" s="9">
        <v>38</v>
      </c>
      <c r="N216" s="9">
        <v>38</v>
      </c>
      <c r="O216" s="9">
        <v>38</v>
      </c>
      <c r="P216" s="9">
        <v>38</v>
      </c>
      <c r="Q216" s="9">
        <v>38</v>
      </c>
      <c r="R216" s="9">
        <v>38</v>
      </c>
      <c r="S216" s="9">
        <v>38</v>
      </c>
      <c r="T216" s="9">
        <v>38</v>
      </c>
      <c r="U216" s="9">
        <v>38</v>
      </c>
      <c r="V216" s="9">
        <v>38</v>
      </c>
      <c r="W216" s="9">
        <v>38</v>
      </c>
      <c r="X216" s="9">
        <v>38</v>
      </c>
      <c r="Y216" s="9">
        <v>38</v>
      </c>
      <c r="Z216" s="9">
        <v>38</v>
      </c>
      <c r="AA216" s="9">
        <v>38</v>
      </c>
      <c r="AB216" s="9">
        <v>38</v>
      </c>
      <c r="AC216" s="9">
        <v>38</v>
      </c>
      <c r="AD216" s="9">
        <v>38</v>
      </c>
      <c r="AE216" s="9">
        <v>38</v>
      </c>
      <c r="AF216" s="9">
        <v>38</v>
      </c>
      <c r="AG216" s="9">
        <v>38</v>
      </c>
      <c r="AH216" s="9">
        <v>38</v>
      </c>
      <c r="AI216" s="9">
        <v>38</v>
      </c>
    </row>
    <row r="217" spans="2:35" s="18" customFormat="1" ht="17.25" customHeight="1">
      <c r="B217" s="119"/>
      <c r="C217" s="121" t="s">
        <v>63</v>
      </c>
      <c r="D217" s="122"/>
      <c r="E217" s="19">
        <f>E208*1.5/100</f>
        <v>112.5</v>
      </c>
      <c r="F217" s="19">
        <f aca="true" t="shared" si="117" ref="F217:AI217">F208*1.5/100</f>
        <v>120.75</v>
      </c>
      <c r="G217" s="19">
        <f t="shared" si="117"/>
        <v>129</v>
      </c>
      <c r="H217" s="19">
        <f t="shared" si="117"/>
        <v>137.25</v>
      </c>
      <c r="I217" s="19">
        <f t="shared" si="117"/>
        <v>145.5</v>
      </c>
      <c r="J217" s="19">
        <f t="shared" si="117"/>
        <v>153.75</v>
      </c>
      <c r="K217" s="19">
        <f t="shared" si="117"/>
        <v>162</v>
      </c>
      <c r="L217" s="19">
        <f t="shared" si="117"/>
        <v>170.25</v>
      </c>
      <c r="M217" s="19">
        <f t="shared" si="117"/>
        <v>178.5</v>
      </c>
      <c r="N217" s="19">
        <f t="shared" si="117"/>
        <v>186.75</v>
      </c>
      <c r="O217" s="19">
        <f t="shared" si="117"/>
        <v>195</v>
      </c>
      <c r="P217" s="19">
        <f t="shared" si="117"/>
        <v>203.25</v>
      </c>
      <c r="Q217" s="19">
        <f t="shared" si="117"/>
        <v>211.5</v>
      </c>
      <c r="R217" s="19">
        <f t="shared" si="117"/>
        <v>219.75</v>
      </c>
      <c r="S217" s="19">
        <f t="shared" si="117"/>
        <v>228</v>
      </c>
      <c r="T217" s="19">
        <f t="shared" si="117"/>
        <v>236.25</v>
      </c>
      <c r="U217" s="19">
        <f t="shared" si="117"/>
        <v>244.5</v>
      </c>
      <c r="V217" s="19">
        <f t="shared" si="117"/>
        <v>252.75</v>
      </c>
      <c r="W217" s="19">
        <f t="shared" si="117"/>
        <v>261</v>
      </c>
      <c r="X217" s="19">
        <f t="shared" si="117"/>
        <v>269.25</v>
      </c>
      <c r="Y217" s="19">
        <f t="shared" si="117"/>
        <v>277.5</v>
      </c>
      <c r="Z217" s="19">
        <f t="shared" si="117"/>
        <v>285.75</v>
      </c>
      <c r="AA217" s="19">
        <f t="shared" si="117"/>
        <v>294</v>
      </c>
      <c r="AB217" s="19">
        <f t="shared" si="117"/>
        <v>302.25</v>
      </c>
      <c r="AC217" s="19">
        <f t="shared" si="117"/>
        <v>310.5</v>
      </c>
      <c r="AD217" s="19">
        <f t="shared" si="117"/>
        <v>318.75</v>
      </c>
      <c r="AE217" s="19">
        <f t="shared" si="117"/>
        <v>327</v>
      </c>
      <c r="AF217" s="19">
        <f t="shared" si="117"/>
        <v>335.25</v>
      </c>
      <c r="AG217" s="19">
        <f t="shared" si="117"/>
        <v>343.5</v>
      </c>
      <c r="AH217" s="19">
        <f t="shared" si="117"/>
        <v>351.75</v>
      </c>
      <c r="AI217" s="19">
        <f t="shared" si="117"/>
        <v>360</v>
      </c>
    </row>
    <row r="218" spans="2:35" s="17" customFormat="1" ht="17.25" customHeight="1">
      <c r="B218" s="119"/>
      <c r="C218" s="128" t="s">
        <v>64</v>
      </c>
      <c r="D218" s="129"/>
      <c r="E218" s="19">
        <f aca="true" t="shared" si="118" ref="E218:AI218">E217+E216+E215</f>
        <v>1410.5</v>
      </c>
      <c r="F218" s="19">
        <f t="shared" si="118"/>
        <v>1418.75</v>
      </c>
      <c r="G218" s="19">
        <f t="shared" si="118"/>
        <v>1427</v>
      </c>
      <c r="H218" s="19">
        <f t="shared" si="118"/>
        <v>1435.25</v>
      </c>
      <c r="I218" s="19">
        <f t="shared" si="118"/>
        <v>1443.5</v>
      </c>
      <c r="J218" s="19">
        <f t="shared" si="118"/>
        <v>1451.75</v>
      </c>
      <c r="K218" s="19">
        <f t="shared" si="118"/>
        <v>1460</v>
      </c>
      <c r="L218" s="19">
        <f t="shared" si="118"/>
        <v>1468.25</v>
      </c>
      <c r="M218" s="19">
        <f t="shared" si="118"/>
        <v>1476.5</v>
      </c>
      <c r="N218" s="19">
        <f t="shared" si="118"/>
        <v>1484.75</v>
      </c>
      <c r="O218" s="19">
        <f t="shared" si="118"/>
        <v>1493</v>
      </c>
      <c r="P218" s="19">
        <f t="shared" si="118"/>
        <v>1501.25</v>
      </c>
      <c r="Q218" s="19">
        <f t="shared" si="118"/>
        <v>1509.5</v>
      </c>
      <c r="R218" s="19">
        <f t="shared" si="118"/>
        <v>1517.75</v>
      </c>
      <c r="S218" s="19">
        <f t="shared" si="118"/>
        <v>1526</v>
      </c>
      <c r="T218" s="19">
        <f t="shared" si="118"/>
        <v>1534.25</v>
      </c>
      <c r="U218" s="19">
        <f t="shared" si="118"/>
        <v>1542.5</v>
      </c>
      <c r="V218" s="19">
        <f t="shared" si="118"/>
        <v>1550.75</v>
      </c>
      <c r="W218" s="19">
        <f t="shared" si="118"/>
        <v>1559</v>
      </c>
      <c r="X218" s="19">
        <f t="shared" si="118"/>
        <v>1567.25</v>
      </c>
      <c r="Y218" s="19">
        <f t="shared" si="118"/>
        <v>1575.5</v>
      </c>
      <c r="Z218" s="19">
        <f t="shared" si="118"/>
        <v>1583.75</v>
      </c>
      <c r="AA218" s="19">
        <f t="shared" si="118"/>
        <v>1592</v>
      </c>
      <c r="AB218" s="19">
        <f t="shared" si="118"/>
        <v>1600.25</v>
      </c>
      <c r="AC218" s="19">
        <f t="shared" si="118"/>
        <v>1608.5</v>
      </c>
      <c r="AD218" s="19">
        <f t="shared" si="118"/>
        <v>1616.75</v>
      </c>
      <c r="AE218" s="19">
        <f t="shared" si="118"/>
        <v>1625</v>
      </c>
      <c r="AF218" s="19">
        <f t="shared" si="118"/>
        <v>1633.25</v>
      </c>
      <c r="AG218" s="19">
        <f t="shared" si="118"/>
        <v>1641.5</v>
      </c>
      <c r="AH218" s="19">
        <f t="shared" si="118"/>
        <v>1649.75</v>
      </c>
      <c r="AI218" s="19">
        <f t="shared" si="118"/>
        <v>1658</v>
      </c>
    </row>
    <row r="219" spans="2:35" s="17" customFormat="1" ht="17.25" customHeight="1">
      <c r="B219" s="120"/>
      <c r="C219" s="128" t="s">
        <v>65</v>
      </c>
      <c r="D219" s="129"/>
      <c r="E219" s="19">
        <f aca="true" t="shared" si="119" ref="E219:AI219">E214-E218</f>
        <v>13201.75</v>
      </c>
      <c r="F219" s="19">
        <f t="shared" si="119"/>
        <v>13964.5</v>
      </c>
      <c r="G219" s="19">
        <f t="shared" si="119"/>
        <v>14727.25</v>
      </c>
      <c r="H219" s="19">
        <f t="shared" si="119"/>
        <v>15490</v>
      </c>
      <c r="I219" s="19">
        <f t="shared" si="119"/>
        <v>16252.75</v>
      </c>
      <c r="J219" s="19">
        <f t="shared" si="119"/>
        <v>17015.5</v>
      </c>
      <c r="K219" s="19">
        <f t="shared" si="119"/>
        <v>17778.25</v>
      </c>
      <c r="L219" s="19">
        <f t="shared" si="119"/>
        <v>18541</v>
      </c>
      <c r="M219" s="19">
        <f t="shared" si="119"/>
        <v>19303.75</v>
      </c>
      <c r="N219" s="19">
        <f t="shared" si="119"/>
        <v>20066.5</v>
      </c>
      <c r="O219" s="19">
        <f t="shared" si="119"/>
        <v>20829.25</v>
      </c>
      <c r="P219" s="19">
        <f t="shared" si="119"/>
        <v>21592</v>
      </c>
      <c r="Q219" s="19">
        <f t="shared" si="119"/>
        <v>22354.75</v>
      </c>
      <c r="R219" s="19">
        <f t="shared" si="119"/>
        <v>23117.5</v>
      </c>
      <c r="S219" s="19">
        <f t="shared" si="119"/>
        <v>23880.25</v>
      </c>
      <c r="T219" s="19">
        <f t="shared" si="119"/>
        <v>24643</v>
      </c>
      <c r="U219" s="19">
        <f t="shared" si="119"/>
        <v>25405.75</v>
      </c>
      <c r="V219" s="19">
        <f t="shared" si="119"/>
        <v>26168.5</v>
      </c>
      <c r="W219" s="19">
        <f t="shared" si="119"/>
        <v>26931.25</v>
      </c>
      <c r="X219" s="19">
        <f t="shared" si="119"/>
        <v>27694</v>
      </c>
      <c r="Y219" s="19">
        <f t="shared" si="119"/>
        <v>28456.75</v>
      </c>
      <c r="Z219" s="19">
        <f t="shared" si="119"/>
        <v>29219.5</v>
      </c>
      <c r="AA219" s="19">
        <f t="shared" si="119"/>
        <v>29982.25</v>
      </c>
      <c r="AB219" s="19">
        <f t="shared" si="119"/>
        <v>30745</v>
      </c>
      <c r="AC219" s="19">
        <f t="shared" si="119"/>
        <v>31507.75</v>
      </c>
      <c r="AD219" s="19">
        <f t="shared" si="119"/>
        <v>32270.5</v>
      </c>
      <c r="AE219" s="19">
        <f t="shared" si="119"/>
        <v>33033.25</v>
      </c>
      <c r="AF219" s="19">
        <f t="shared" si="119"/>
        <v>33796</v>
      </c>
      <c r="AG219" s="19">
        <f t="shared" si="119"/>
        <v>34558.75</v>
      </c>
      <c r="AH219" s="19">
        <f t="shared" si="119"/>
        <v>35321.5</v>
      </c>
      <c r="AI219" s="19">
        <f t="shared" si="119"/>
        <v>36084.25</v>
      </c>
    </row>
    <row r="220" spans="2:35" ht="6.75" customHeight="1">
      <c r="B220" s="123"/>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5"/>
    </row>
    <row r="221" spans="2:35" ht="17.25" customHeight="1">
      <c r="B221" s="118">
        <v>14</v>
      </c>
      <c r="C221" s="7" t="s">
        <v>17</v>
      </c>
      <c r="D221" s="8" t="s">
        <v>4</v>
      </c>
      <c r="E221" s="9">
        <v>4920</v>
      </c>
      <c r="F221" s="9">
        <f>E221+380</f>
        <v>5300</v>
      </c>
      <c r="G221" s="9">
        <f aca="true" t="shared" si="120" ref="G221:AI221">F221+380</f>
        <v>5680</v>
      </c>
      <c r="H221" s="9">
        <f t="shared" si="120"/>
        <v>6060</v>
      </c>
      <c r="I221" s="9">
        <f t="shared" si="120"/>
        <v>6440</v>
      </c>
      <c r="J221" s="9">
        <f t="shared" si="120"/>
        <v>6820</v>
      </c>
      <c r="K221" s="9">
        <f t="shared" si="120"/>
        <v>7200</v>
      </c>
      <c r="L221" s="9">
        <f t="shared" si="120"/>
        <v>7580</v>
      </c>
      <c r="M221" s="9">
        <f t="shared" si="120"/>
        <v>7960</v>
      </c>
      <c r="N221" s="9">
        <f t="shared" si="120"/>
        <v>8340</v>
      </c>
      <c r="O221" s="9">
        <f t="shared" si="120"/>
        <v>8720</v>
      </c>
      <c r="P221" s="9">
        <f t="shared" si="120"/>
        <v>9100</v>
      </c>
      <c r="Q221" s="9">
        <f t="shared" si="120"/>
        <v>9480</v>
      </c>
      <c r="R221" s="9">
        <f t="shared" si="120"/>
        <v>9860</v>
      </c>
      <c r="S221" s="9">
        <f t="shared" si="120"/>
        <v>10240</v>
      </c>
      <c r="T221" s="9">
        <f t="shared" si="120"/>
        <v>10620</v>
      </c>
      <c r="U221" s="9">
        <f t="shared" si="120"/>
        <v>11000</v>
      </c>
      <c r="V221" s="9">
        <f t="shared" si="120"/>
        <v>11380</v>
      </c>
      <c r="W221" s="9">
        <f t="shared" si="120"/>
        <v>11760</v>
      </c>
      <c r="X221" s="9">
        <f t="shared" si="120"/>
        <v>12140</v>
      </c>
      <c r="Y221" s="9">
        <f t="shared" si="120"/>
        <v>12520</v>
      </c>
      <c r="Z221" s="9">
        <f t="shared" si="120"/>
        <v>12900</v>
      </c>
      <c r="AA221" s="9">
        <f t="shared" si="120"/>
        <v>13280</v>
      </c>
      <c r="AB221" s="9">
        <f t="shared" si="120"/>
        <v>13660</v>
      </c>
      <c r="AC221" s="9">
        <f t="shared" si="120"/>
        <v>14040</v>
      </c>
      <c r="AD221" s="9">
        <f t="shared" si="120"/>
        <v>14420</v>
      </c>
      <c r="AE221" s="9">
        <f t="shared" si="120"/>
        <v>14800</v>
      </c>
      <c r="AF221" s="9">
        <f t="shared" si="120"/>
        <v>15180</v>
      </c>
      <c r="AG221" s="9">
        <f t="shared" si="120"/>
        <v>15560</v>
      </c>
      <c r="AH221" s="9">
        <f t="shared" si="120"/>
        <v>15940</v>
      </c>
      <c r="AI221" s="9">
        <f t="shared" si="120"/>
        <v>16320</v>
      </c>
    </row>
    <row r="222" spans="2:35" ht="17.25" customHeight="1">
      <c r="B222" s="119"/>
      <c r="C222" s="5" t="s">
        <v>41</v>
      </c>
      <c r="D222" s="6" t="s">
        <v>26</v>
      </c>
      <c r="E222" s="6">
        <v>8000</v>
      </c>
      <c r="F222" s="6">
        <f>E222+610</f>
        <v>8610</v>
      </c>
      <c r="G222" s="6">
        <f aca="true" t="shared" si="121" ref="G222:AI222">F222+610</f>
        <v>9220</v>
      </c>
      <c r="H222" s="6">
        <f t="shared" si="121"/>
        <v>9830</v>
      </c>
      <c r="I222" s="6">
        <f t="shared" si="121"/>
        <v>10440</v>
      </c>
      <c r="J222" s="6">
        <f t="shared" si="121"/>
        <v>11050</v>
      </c>
      <c r="K222" s="6">
        <f t="shared" si="121"/>
        <v>11660</v>
      </c>
      <c r="L222" s="6">
        <f t="shared" si="121"/>
        <v>12270</v>
      </c>
      <c r="M222" s="6">
        <f t="shared" si="121"/>
        <v>12880</v>
      </c>
      <c r="N222" s="6">
        <f t="shared" si="121"/>
        <v>13490</v>
      </c>
      <c r="O222" s="6">
        <f t="shared" si="121"/>
        <v>14100</v>
      </c>
      <c r="P222" s="6">
        <f t="shared" si="121"/>
        <v>14710</v>
      </c>
      <c r="Q222" s="6">
        <f t="shared" si="121"/>
        <v>15320</v>
      </c>
      <c r="R222" s="6">
        <f t="shared" si="121"/>
        <v>15930</v>
      </c>
      <c r="S222" s="6">
        <f t="shared" si="121"/>
        <v>16540</v>
      </c>
      <c r="T222" s="6">
        <f t="shared" si="121"/>
        <v>17150</v>
      </c>
      <c r="U222" s="6">
        <f t="shared" si="121"/>
        <v>17760</v>
      </c>
      <c r="V222" s="6">
        <f t="shared" si="121"/>
        <v>18370</v>
      </c>
      <c r="W222" s="6">
        <f t="shared" si="121"/>
        <v>18980</v>
      </c>
      <c r="X222" s="6">
        <f t="shared" si="121"/>
        <v>19590</v>
      </c>
      <c r="Y222" s="6">
        <f t="shared" si="121"/>
        <v>20200</v>
      </c>
      <c r="Z222" s="6">
        <f t="shared" si="121"/>
        <v>20810</v>
      </c>
      <c r="AA222" s="6">
        <f t="shared" si="121"/>
        <v>21420</v>
      </c>
      <c r="AB222" s="6">
        <f t="shared" si="121"/>
        <v>22030</v>
      </c>
      <c r="AC222" s="6">
        <f t="shared" si="121"/>
        <v>22640</v>
      </c>
      <c r="AD222" s="6">
        <f t="shared" si="121"/>
        <v>23250</v>
      </c>
      <c r="AE222" s="6">
        <f t="shared" si="121"/>
        <v>23860</v>
      </c>
      <c r="AF222" s="6">
        <f t="shared" si="121"/>
        <v>24470</v>
      </c>
      <c r="AG222" s="6">
        <f t="shared" si="121"/>
        <v>25080</v>
      </c>
      <c r="AH222" s="6">
        <f t="shared" si="121"/>
        <v>25690</v>
      </c>
      <c r="AI222" s="6">
        <f t="shared" si="121"/>
        <v>26300</v>
      </c>
    </row>
    <row r="223" spans="2:35" ht="17.25" customHeight="1">
      <c r="B223" s="119"/>
      <c r="C223" s="121" t="s">
        <v>53</v>
      </c>
      <c r="D223" s="122"/>
      <c r="E223" s="6">
        <v>1476</v>
      </c>
      <c r="F223" s="6">
        <v>1476</v>
      </c>
      <c r="G223" s="6">
        <v>1476</v>
      </c>
      <c r="H223" s="6">
        <v>1476</v>
      </c>
      <c r="I223" s="6">
        <v>1476</v>
      </c>
      <c r="J223" s="6">
        <v>1476</v>
      </c>
      <c r="K223" s="6">
        <v>1476</v>
      </c>
      <c r="L223" s="6">
        <v>1476</v>
      </c>
      <c r="M223" s="6">
        <v>1476</v>
      </c>
      <c r="N223" s="6">
        <v>1476</v>
      </c>
      <c r="O223" s="6">
        <v>1476</v>
      </c>
      <c r="P223" s="6">
        <v>1476</v>
      </c>
      <c r="Q223" s="6">
        <v>1476</v>
      </c>
      <c r="R223" s="6">
        <v>1476</v>
      </c>
      <c r="S223" s="6">
        <v>1476</v>
      </c>
      <c r="T223" s="6">
        <v>1476</v>
      </c>
      <c r="U223" s="6">
        <v>1476</v>
      </c>
      <c r="V223" s="6">
        <v>1476</v>
      </c>
      <c r="W223" s="6">
        <v>1476</v>
      </c>
      <c r="X223" s="6">
        <v>1476</v>
      </c>
      <c r="Y223" s="6">
        <v>1476</v>
      </c>
      <c r="Z223" s="6">
        <v>1476</v>
      </c>
      <c r="AA223" s="6">
        <v>1476</v>
      </c>
      <c r="AB223" s="6">
        <v>1476</v>
      </c>
      <c r="AC223" s="6">
        <v>1476</v>
      </c>
      <c r="AD223" s="6">
        <v>1476</v>
      </c>
      <c r="AE223" s="6">
        <v>1476</v>
      </c>
      <c r="AF223" s="6">
        <v>1476</v>
      </c>
      <c r="AG223" s="6">
        <v>1476</v>
      </c>
      <c r="AH223" s="6">
        <v>1476</v>
      </c>
      <c r="AI223" s="6">
        <v>1476</v>
      </c>
    </row>
    <row r="224" spans="2:35" ht="17.25" customHeight="1">
      <c r="B224" s="119"/>
      <c r="C224" s="121" t="s">
        <v>54</v>
      </c>
      <c r="D224" s="122"/>
      <c r="E224" s="6">
        <v>1000</v>
      </c>
      <c r="F224" s="6">
        <v>1000</v>
      </c>
      <c r="G224" s="6">
        <v>1000</v>
      </c>
      <c r="H224" s="6">
        <v>1000</v>
      </c>
      <c r="I224" s="6">
        <v>1000</v>
      </c>
      <c r="J224" s="6">
        <v>1000</v>
      </c>
      <c r="K224" s="6">
        <v>1000</v>
      </c>
      <c r="L224" s="6">
        <v>1000</v>
      </c>
      <c r="M224" s="6">
        <v>1000</v>
      </c>
      <c r="N224" s="6">
        <v>1000</v>
      </c>
      <c r="O224" s="6">
        <v>1000</v>
      </c>
      <c r="P224" s="6">
        <v>1000</v>
      </c>
      <c r="Q224" s="6">
        <v>1000</v>
      </c>
      <c r="R224" s="6">
        <v>1000</v>
      </c>
      <c r="S224" s="6">
        <v>1000</v>
      </c>
      <c r="T224" s="6">
        <v>1000</v>
      </c>
      <c r="U224" s="6">
        <v>1000</v>
      </c>
      <c r="V224" s="6">
        <v>1000</v>
      </c>
      <c r="W224" s="6">
        <v>1000</v>
      </c>
      <c r="X224" s="6">
        <v>1000</v>
      </c>
      <c r="Y224" s="6">
        <v>1000</v>
      </c>
      <c r="Z224" s="6">
        <v>1000</v>
      </c>
      <c r="AA224" s="6">
        <v>1000</v>
      </c>
      <c r="AB224" s="6">
        <v>1000</v>
      </c>
      <c r="AC224" s="6">
        <v>1000</v>
      </c>
      <c r="AD224" s="6">
        <v>1000</v>
      </c>
      <c r="AE224" s="6">
        <v>1000</v>
      </c>
      <c r="AF224" s="6">
        <v>1000</v>
      </c>
      <c r="AG224" s="6">
        <v>1000</v>
      </c>
      <c r="AH224" s="6">
        <v>1000</v>
      </c>
      <c r="AI224" s="6">
        <v>1000</v>
      </c>
    </row>
    <row r="225" spans="2:35" ht="17.25" customHeight="1">
      <c r="B225" s="119"/>
      <c r="C225" s="121" t="s">
        <v>57</v>
      </c>
      <c r="D225" s="122"/>
      <c r="E225" s="6">
        <f>E221*50/100</f>
        <v>2460</v>
      </c>
      <c r="F225" s="6">
        <f aca="true" t="shared" si="122" ref="F225:AI225">F221*50/100</f>
        <v>2650</v>
      </c>
      <c r="G225" s="6">
        <f t="shared" si="122"/>
        <v>2840</v>
      </c>
      <c r="H225" s="6">
        <f t="shared" si="122"/>
        <v>3030</v>
      </c>
      <c r="I225" s="6">
        <f t="shared" si="122"/>
        <v>3220</v>
      </c>
      <c r="J225" s="6">
        <f t="shared" si="122"/>
        <v>3410</v>
      </c>
      <c r="K225" s="6">
        <f t="shared" si="122"/>
        <v>3600</v>
      </c>
      <c r="L225" s="6">
        <f t="shared" si="122"/>
        <v>3790</v>
      </c>
      <c r="M225" s="6">
        <f t="shared" si="122"/>
        <v>3980</v>
      </c>
      <c r="N225" s="6">
        <f t="shared" si="122"/>
        <v>4170</v>
      </c>
      <c r="O225" s="6">
        <f t="shared" si="122"/>
        <v>4360</v>
      </c>
      <c r="P225" s="6">
        <f t="shared" si="122"/>
        <v>4550</v>
      </c>
      <c r="Q225" s="6">
        <f t="shared" si="122"/>
        <v>4740</v>
      </c>
      <c r="R225" s="6">
        <f t="shared" si="122"/>
        <v>4930</v>
      </c>
      <c r="S225" s="6">
        <f t="shared" si="122"/>
        <v>5120</v>
      </c>
      <c r="T225" s="6">
        <f t="shared" si="122"/>
        <v>5310</v>
      </c>
      <c r="U225" s="6">
        <f t="shared" si="122"/>
        <v>5500</v>
      </c>
      <c r="V225" s="6">
        <f t="shared" si="122"/>
        <v>5690</v>
      </c>
      <c r="W225" s="6">
        <f t="shared" si="122"/>
        <v>5880</v>
      </c>
      <c r="X225" s="6">
        <f t="shared" si="122"/>
        <v>6070</v>
      </c>
      <c r="Y225" s="6">
        <f t="shared" si="122"/>
        <v>6260</v>
      </c>
      <c r="Z225" s="6">
        <f t="shared" si="122"/>
        <v>6450</v>
      </c>
      <c r="AA225" s="6">
        <f t="shared" si="122"/>
        <v>6640</v>
      </c>
      <c r="AB225" s="6">
        <f t="shared" si="122"/>
        <v>6830</v>
      </c>
      <c r="AC225" s="6">
        <f t="shared" si="122"/>
        <v>7020</v>
      </c>
      <c r="AD225" s="6">
        <f t="shared" si="122"/>
        <v>7210</v>
      </c>
      <c r="AE225" s="6">
        <f t="shared" si="122"/>
        <v>7400</v>
      </c>
      <c r="AF225" s="6">
        <f t="shared" si="122"/>
        <v>7590</v>
      </c>
      <c r="AG225" s="6">
        <f t="shared" si="122"/>
        <v>7780</v>
      </c>
      <c r="AH225" s="6">
        <f t="shared" si="122"/>
        <v>7970</v>
      </c>
      <c r="AI225" s="6">
        <f t="shared" si="122"/>
        <v>8160</v>
      </c>
    </row>
    <row r="226" spans="2:35" ht="17.25" customHeight="1">
      <c r="B226" s="119"/>
      <c r="C226" s="121" t="s">
        <v>58</v>
      </c>
      <c r="D226" s="122"/>
      <c r="E226" s="15">
        <f>E221*15/100</f>
        <v>738</v>
      </c>
      <c r="F226" s="15">
        <f aca="true" t="shared" si="123" ref="F226:AI226">F221*15/100</f>
        <v>795</v>
      </c>
      <c r="G226" s="15">
        <f t="shared" si="123"/>
        <v>852</v>
      </c>
      <c r="H226" s="15">
        <f t="shared" si="123"/>
        <v>909</v>
      </c>
      <c r="I226" s="15">
        <f t="shared" si="123"/>
        <v>966</v>
      </c>
      <c r="J226" s="15">
        <f t="shared" si="123"/>
        <v>1023</v>
      </c>
      <c r="K226" s="15">
        <f t="shared" si="123"/>
        <v>1080</v>
      </c>
      <c r="L226" s="15">
        <f t="shared" si="123"/>
        <v>1137</v>
      </c>
      <c r="M226" s="15">
        <f t="shared" si="123"/>
        <v>1194</v>
      </c>
      <c r="N226" s="15">
        <f t="shared" si="123"/>
        <v>1251</v>
      </c>
      <c r="O226" s="15">
        <f t="shared" si="123"/>
        <v>1308</v>
      </c>
      <c r="P226" s="15">
        <f t="shared" si="123"/>
        <v>1365</v>
      </c>
      <c r="Q226" s="15">
        <f t="shared" si="123"/>
        <v>1422</v>
      </c>
      <c r="R226" s="15">
        <f t="shared" si="123"/>
        <v>1479</v>
      </c>
      <c r="S226" s="15">
        <f t="shared" si="123"/>
        <v>1536</v>
      </c>
      <c r="T226" s="15">
        <f t="shared" si="123"/>
        <v>1593</v>
      </c>
      <c r="U226" s="15">
        <f t="shared" si="123"/>
        <v>1650</v>
      </c>
      <c r="V226" s="15">
        <f t="shared" si="123"/>
        <v>1707</v>
      </c>
      <c r="W226" s="15">
        <f t="shared" si="123"/>
        <v>1764</v>
      </c>
      <c r="X226" s="15">
        <f t="shared" si="123"/>
        <v>1821</v>
      </c>
      <c r="Y226" s="15">
        <f t="shared" si="123"/>
        <v>1878</v>
      </c>
      <c r="Z226" s="15">
        <f t="shared" si="123"/>
        <v>1935</v>
      </c>
      <c r="AA226" s="15">
        <f t="shared" si="123"/>
        <v>1992</v>
      </c>
      <c r="AB226" s="15">
        <f t="shared" si="123"/>
        <v>2049</v>
      </c>
      <c r="AC226" s="15">
        <f t="shared" si="123"/>
        <v>2106</v>
      </c>
      <c r="AD226" s="15">
        <f t="shared" si="123"/>
        <v>2163</v>
      </c>
      <c r="AE226" s="15">
        <f t="shared" si="123"/>
        <v>2220</v>
      </c>
      <c r="AF226" s="15">
        <f t="shared" si="123"/>
        <v>2277</v>
      </c>
      <c r="AG226" s="15">
        <f t="shared" si="123"/>
        <v>2334</v>
      </c>
      <c r="AH226" s="15">
        <f t="shared" si="123"/>
        <v>2391</v>
      </c>
      <c r="AI226" s="15">
        <f t="shared" si="123"/>
        <v>2448</v>
      </c>
    </row>
    <row r="227" spans="2:35" ht="17.25" customHeight="1">
      <c r="B227" s="119"/>
      <c r="C227" s="121" t="s">
        <v>59</v>
      </c>
      <c r="D227" s="122"/>
      <c r="E227" s="15">
        <v>1700</v>
      </c>
      <c r="F227" s="15">
        <v>1700</v>
      </c>
      <c r="G227" s="15">
        <v>1700</v>
      </c>
      <c r="H227" s="15">
        <v>1700</v>
      </c>
      <c r="I227" s="15">
        <v>1700</v>
      </c>
      <c r="J227" s="15">
        <v>1700</v>
      </c>
      <c r="K227" s="15">
        <v>1700</v>
      </c>
      <c r="L227" s="15">
        <v>1700</v>
      </c>
      <c r="M227" s="15">
        <v>1700</v>
      </c>
      <c r="N227" s="15">
        <v>1700</v>
      </c>
      <c r="O227" s="15">
        <v>1700</v>
      </c>
      <c r="P227" s="15">
        <v>1700</v>
      </c>
      <c r="Q227" s="15">
        <v>1700</v>
      </c>
      <c r="R227" s="15">
        <v>1700</v>
      </c>
      <c r="S227" s="15">
        <v>1700</v>
      </c>
      <c r="T227" s="15">
        <v>1700</v>
      </c>
      <c r="U227" s="15">
        <v>1700</v>
      </c>
      <c r="V227" s="15">
        <v>1700</v>
      </c>
      <c r="W227" s="15">
        <v>1700</v>
      </c>
      <c r="X227" s="15">
        <v>1700</v>
      </c>
      <c r="Y227" s="15">
        <v>1700</v>
      </c>
      <c r="Z227" s="15">
        <v>1700</v>
      </c>
      <c r="AA227" s="15">
        <v>1700</v>
      </c>
      <c r="AB227" s="15">
        <v>1700</v>
      </c>
      <c r="AC227" s="15">
        <v>1700</v>
      </c>
      <c r="AD227" s="15">
        <v>1700</v>
      </c>
      <c r="AE227" s="15">
        <v>1700</v>
      </c>
      <c r="AF227" s="15">
        <v>1700</v>
      </c>
      <c r="AG227" s="15">
        <v>1700</v>
      </c>
      <c r="AH227" s="15">
        <v>1700</v>
      </c>
      <c r="AI227" s="15">
        <v>1700</v>
      </c>
    </row>
    <row r="228" spans="2:35" s="17" customFormat="1" ht="17.25" customHeight="1">
      <c r="B228" s="119"/>
      <c r="C228" s="128" t="s">
        <v>60</v>
      </c>
      <c r="D228" s="129"/>
      <c r="E228" s="16">
        <f aca="true" t="shared" si="124" ref="E228:AI228">E227+E226+E225+E224+E223+E222</f>
        <v>15374</v>
      </c>
      <c r="F228" s="16">
        <f t="shared" si="124"/>
        <v>16231</v>
      </c>
      <c r="G228" s="16">
        <f t="shared" si="124"/>
        <v>17088</v>
      </c>
      <c r="H228" s="16">
        <f t="shared" si="124"/>
        <v>17945</v>
      </c>
      <c r="I228" s="16">
        <f t="shared" si="124"/>
        <v>18802</v>
      </c>
      <c r="J228" s="16">
        <f t="shared" si="124"/>
        <v>19659</v>
      </c>
      <c r="K228" s="16">
        <f t="shared" si="124"/>
        <v>20516</v>
      </c>
      <c r="L228" s="16">
        <f t="shared" si="124"/>
        <v>21373</v>
      </c>
      <c r="M228" s="16">
        <f t="shared" si="124"/>
        <v>22230</v>
      </c>
      <c r="N228" s="16">
        <f t="shared" si="124"/>
        <v>23087</v>
      </c>
      <c r="O228" s="16">
        <f t="shared" si="124"/>
        <v>23944</v>
      </c>
      <c r="P228" s="16">
        <f t="shared" si="124"/>
        <v>24801</v>
      </c>
      <c r="Q228" s="16">
        <f t="shared" si="124"/>
        <v>25658</v>
      </c>
      <c r="R228" s="16">
        <f t="shared" si="124"/>
        <v>26515</v>
      </c>
      <c r="S228" s="16">
        <f t="shared" si="124"/>
        <v>27372</v>
      </c>
      <c r="T228" s="16">
        <f t="shared" si="124"/>
        <v>28229</v>
      </c>
      <c r="U228" s="16">
        <f t="shared" si="124"/>
        <v>29086</v>
      </c>
      <c r="V228" s="16">
        <f t="shared" si="124"/>
        <v>29943</v>
      </c>
      <c r="W228" s="16">
        <f t="shared" si="124"/>
        <v>30800</v>
      </c>
      <c r="X228" s="16">
        <f t="shared" si="124"/>
        <v>31657</v>
      </c>
      <c r="Y228" s="16">
        <f t="shared" si="124"/>
        <v>32514</v>
      </c>
      <c r="Z228" s="16">
        <f t="shared" si="124"/>
        <v>33371</v>
      </c>
      <c r="AA228" s="16">
        <f t="shared" si="124"/>
        <v>34228</v>
      </c>
      <c r="AB228" s="16">
        <f t="shared" si="124"/>
        <v>35085</v>
      </c>
      <c r="AC228" s="16">
        <f t="shared" si="124"/>
        <v>35942</v>
      </c>
      <c r="AD228" s="16">
        <f t="shared" si="124"/>
        <v>36799</v>
      </c>
      <c r="AE228" s="16">
        <f t="shared" si="124"/>
        <v>37656</v>
      </c>
      <c r="AF228" s="16">
        <f t="shared" si="124"/>
        <v>38513</v>
      </c>
      <c r="AG228" s="16">
        <f t="shared" si="124"/>
        <v>39370</v>
      </c>
      <c r="AH228" s="16">
        <f t="shared" si="124"/>
        <v>40227</v>
      </c>
      <c r="AI228" s="16">
        <f t="shared" si="124"/>
        <v>41084</v>
      </c>
    </row>
    <row r="229" spans="2:35" s="18" customFormat="1" ht="17.25" customHeight="1">
      <c r="B229" s="119"/>
      <c r="C229" s="121" t="s">
        <v>61</v>
      </c>
      <c r="D229" s="122"/>
      <c r="E229" s="9">
        <v>1372</v>
      </c>
      <c r="F229" s="9">
        <v>1372</v>
      </c>
      <c r="G229" s="9">
        <v>1372</v>
      </c>
      <c r="H229" s="9">
        <v>1372</v>
      </c>
      <c r="I229" s="9">
        <v>1372</v>
      </c>
      <c r="J229" s="9">
        <v>1372</v>
      </c>
      <c r="K229" s="9">
        <v>1372</v>
      </c>
      <c r="L229" s="9">
        <v>1372</v>
      </c>
      <c r="M229" s="9">
        <v>1372</v>
      </c>
      <c r="N229" s="9">
        <v>1372</v>
      </c>
      <c r="O229" s="9">
        <v>1372</v>
      </c>
      <c r="P229" s="9">
        <v>1372</v>
      </c>
      <c r="Q229" s="9">
        <v>1372</v>
      </c>
      <c r="R229" s="9">
        <v>1372</v>
      </c>
      <c r="S229" s="9">
        <v>1372</v>
      </c>
      <c r="T229" s="9">
        <v>1372</v>
      </c>
      <c r="U229" s="9">
        <v>1372</v>
      </c>
      <c r="V229" s="9">
        <v>1372</v>
      </c>
      <c r="W229" s="9">
        <v>1372</v>
      </c>
      <c r="X229" s="9">
        <v>1372</v>
      </c>
      <c r="Y229" s="9">
        <v>1372</v>
      </c>
      <c r="Z229" s="9">
        <v>1372</v>
      </c>
      <c r="AA229" s="9">
        <v>1372</v>
      </c>
      <c r="AB229" s="9">
        <v>1372</v>
      </c>
      <c r="AC229" s="9">
        <v>1372</v>
      </c>
      <c r="AD229" s="9">
        <v>1372</v>
      </c>
      <c r="AE229" s="9">
        <v>1372</v>
      </c>
      <c r="AF229" s="9">
        <v>1372</v>
      </c>
      <c r="AG229" s="9">
        <v>1372</v>
      </c>
      <c r="AH229" s="9">
        <v>1372</v>
      </c>
      <c r="AI229" s="9">
        <v>1372</v>
      </c>
    </row>
    <row r="230" spans="2:35" s="18" customFormat="1" ht="17.25" customHeight="1">
      <c r="B230" s="119"/>
      <c r="C230" s="121" t="s">
        <v>62</v>
      </c>
      <c r="D230" s="122"/>
      <c r="E230" s="9">
        <v>38</v>
      </c>
      <c r="F230" s="9">
        <v>38</v>
      </c>
      <c r="G230" s="9">
        <v>38</v>
      </c>
      <c r="H230" s="9">
        <v>38</v>
      </c>
      <c r="I230" s="9">
        <v>38</v>
      </c>
      <c r="J230" s="9">
        <v>38</v>
      </c>
      <c r="K230" s="9">
        <v>38</v>
      </c>
      <c r="L230" s="9">
        <v>38</v>
      </c>
      <c r="M230" s="9">
        <v>38</v>
      </c>
      <c r="N230" s="9">
        <v>38</v>
      </c>
      <c r="O230" s="9">
        <v>38</v>
      </c>
      <c r="P230" s="9">
        <v>38</v>
      </c>
      <c r="Q230" s="9">
        <v>38</v>
      </c>
      <c r="R230" s="9">
        <v>38</v>
      </c>
      <c r="S230" s="9">
        <v>38</v>
      </c>
      <c r="T230" s="9">
        <v>38</v>
      </c>
      <c r="U230" s="9">
        <v>38</v>
      </c>
      <c r="V230" s="9">
        <v>38</v>
      </c>
      <c r="W230" s="9">
        <v>38</v>
      </c>
      <c r="X230" s="9">
        <v>38</v>
      </c>
      <c r="Y230" s="9">
        <v>38</v>
      </c>
      <c r="Z230" s="9">
        <v>38</v>
      </c>
      <c r="AA230" s="9">
        <v>38</v>
      </c>
      <c r="AB230" s="9">
        <v>38</v>
      </c>
      <c r="AC230" s="9">
        <v>38</v>
      </c>
      <c r="AD230" s="9">
        <v>38</v>
      </c>
      <c r="AE230" s="9">
        <v>38</v>
      </c>
      <c r="AF230" s="9">
        <v>38</v>
      </c>
      <c r="AG230" s="9">
        <v>38</v>
      </c>
      <c r="AH230" s="9">
        <v>38</v>
      </c>
      <c r="AI230" s="9">
        <v>38</v>
      </c>
    </row>
    <row r="231" spans="2:35" s="18" customFormat="1" ht="17.25" customHeight="1">
      <c r="B231" s="119"/>
      <c r="C231" s="121" t="s">
        <v>63</v>
      </c>
      <c r="D231" s="122"/>
      <c r="E231" s="19">
        <f>E222*1.5/100</f>
        <v>120</v>
      </c>
      <c r="F231" s="19">
        <f aca="true" t="shared" si="125" ref="F231:AI231">F222*1.5/100</f>
        <v>129.15</v>
      </c>
      <c r="G231" s="19">
        <f t="shared" si="125"/>
        <v>138.3</v>
      </c>
      <c r="H231" s="19">
        <f t="shared" si="125"/>
        <v>147.45</v>
      </c>
      <c r="I231" s="19">
        <f t="shared" si="125"/>
        <v>156.6</v>
      </c>
      <c r="J231" s="19">
        <f t="shared" si="125"/>
        <v>165.75</v>
      </c>
      <c r="K231" s="19">
        <f t="shared" si="125"/>
        <v>174.9</v>
      </c>
      <c r="L231" s="19">
        <f t="shared" si="125"/>
        <v>184.05</v>
      </c>
      <c r="M231" s="19">
        <f t="shared" si="125"/>
        <v>193.2</v>
      </c>
      <c r="N231" s="19">
        <f t="shared" si="125"/>
        <v>202.35</v>
      </c>
      <c r="O231" s="19">
        <f t="shared" si="125"/>
        <v>211.5</v>
      </c>
      <c r="P231" s="19">
        <f t="shared" si="125"/>
        <v>220.65</v>
      </c>
      <c r="Q231" s="19">
        <f t="shared" si="125"/>
        <v>229.8</v>
      </c>
      <c r="R231" s="19">
        <f t="shared" si="125"/>
        <v>238.95</v>
      </c>
      <c r="S231" s="19">
        <f t="shared" si="125"/>
        <v>248.1</v>
      </c>
      <c r="T231" s="19">
        <f t="shared" si="125"/>
        <v>257.25</v>
      </c>
      <c r="U231" s="19">
        <f t="shared" si="125"/>
        <v>266.4</v>
      </c>
      <c r="V231" s="19">
        <f t="shared" si="125"/>
        <v>275.55</v>
      </c>
      <c r="W231" s="19">
        <f t="shared" si="125"/>
        <v>284.7</v>
      </c>
      <c r="X231" s="19">
        <f t="shared" si="125"/>
        <v>293.85</v>
      </c>
      <c r="Y231" s="19">
        <f t="shared" si="125"/>
        <v>303</v>
      </c>
      <c r="Z231" s="19">
        <f t="shared" si="125"/>
        <v>312.15</v>
      </c>
      <c r="AA231" s="19">
        <f t="shared" si="125"/>
        <v>321.3</v>
      </c>
      <c r="AB231" s="19">
        <f t="shared" si="125"/>
        <v>330.45</v>
      </c>
      <c r="AC231" s="19">
        <f t="shared" si="125"/>
        <v>339.6</v>
      </c>
      <c r="AD231" s="19">
        <f t="shared" si="125"/>
        <v>348.75</v>
      </c>
      <c r="AE231" s="19">
        <f t="shared" si="125"/>
        <v>357.9</v>
      </c>
      <c r="AF231" s="19">
        <f t="shared" si="125"/>
        <v>367.05</v>
      </c>
      <c r="AG231" s="19">
        <f t="shared" si="125"/>
        <v>376.2</v>
      </c>
      <c r="AH231" s="19">
        <f t="shared" si="125"/>
        <v>385.35</v>
      </c>
      <c r="AI231" s="19">
        <f t="shared" si="125"/>
        <v>394.5</v>
      </c>
    </row>
    <row r="232" spans="2:35" s="17" customFormat="1" ht="17.25" customHeight="1">
      <c r="B232" s="119"/>
      <c r="C232" s="128" t="s">
        <v>64</v>
      </c>
      <c r="D232" s="129"/>
      <c r="E232" s="19">
        <f aca="true" t="shared" si="126" ref="E232:AI232">E231+E230+E229</f>
        <v>1530</v>
      </c>
      <c r="F232" s="19">
        <f t="shared" si="126"/>
        <v>1539.15</v>
      </c>
      <c r="G232" s="19">
        <f t="shared" si="126"/>
        <v>1548.3</v>
      </c>
      <c r="H232" s="19">
        <f t="shared" si="126"/>
        <v>1557.45</v>
      </c>
      <c r="I232" s="19">
        <f t="shared" si="126"/>
        <v>1566.6</v>
      </c>
      <c r="J232" s="19">
        <f t="shared" si="126"/>
        <v>1575.75</v>
      </c>
      <c r="K232" s="19">
        <f t="shared" si="126"/>
        <v>1584.9</v>
      </c>
      <c r="L232" s="19">
        <f t="shared" si="126"/>
        <v>1594.05</v>
      </c>
      <c r="M232" s="19">
        <f t="shared" si="126"/>
        <v>1603.2</v>
      </c>
      <c r="N232" s="19">
        <f t="shared" si="126"/>
        <v>1612.35</v>
      </c>
      <c r="O232" s="19">
        <f t="shared" si="126"/>
        <v>1621.5</v>
      </c>
      <c r="P232" s="19">
        <f t="shared" si="126"/>
        <v>1630.65</v>
      </c>
      <c r="Q232" s="19">
        <f t="shared" si="126"/>
        <v>1639.8</v>
      </c>
      <c r="R232" s="19">
        <f t="shared" si="126"/>
        <v>1648.95</v>
      </c>
      <c r="S232" s="19">
        <f t="shared" si="126"/>
        <v>1658.1</v>
      </c>
      <c r="T232" s="19">
        <f t="shared" si="126"/>
        <v>1667.25</v>
      </c>
      <c r="U232" s="19">
        <f t="shared" si="126"/>
        <v>1676.4</v>
      </c>
      <c r="V232" s="19">
        <f t="shared" si="126"/>
        <v>1685.55</v>
      </c>
      <c r="W232" s="19">
        <f t="shared" si="126"/>
        <v>1694.7</v>
      </c>
      <c r="X232" s="19">
        <f t="shared" si="126"/>
        <v>1703.85</v>
      </c>
      <c r="Y232" s="19">
        <f t="shared" si="126"/>
        <v>1713</v>
      </c>
      <c r="Z232" s="19">
        <f t="shared" si="126"/>
        <v>1722.15</v>
      </c>
      <c r="AA232" s="19">
        <f t="shared" si="126"/>
        <v>1731.3</v>
      </c>
      <c r="AB232" s="19">
        <f t="shared" si="126"/>
        <v>1740.45</v>
      </c>
      <c r="AC232" s="19">
        <f t="shared" si="126"/>
        <v>1749.6</v>
      </c>
      <c r="AD232" s="19">
        <f t="shared" si="126"/>
        <v>1758.75</v>
      </c>
      <c r="AE232" s="19">
        <f t="shared" si="126"/>
        <v>1767.9</v>
      </c>
      <c r="AF232" s="19">
        <f t="shared" si="126"/>
        <v>1777.05</v>
      </c>
      <c r="AG232" s="19">
        <f t="shared" si="126"/>
        <v>1786.2</v>
      </c>
      <c r="AH232" s="19">
        <f t="shared" si="126"/>
        <v>1795.35</v>
      </c>
      <c r="AI232" s="19">
        <f t="shared" si="126"/>
        <v>1804.5</v>
      </c>
    </row>
    <row r="233" spans="2:35" s="17" customFormat="1" ht="17.25" customHeight="1">
      <c r="B233" s="120"/>
      <c r="C233" s="128" t="s">
        <v>65</v>
      </c>
      <c r="D233" s="129"/>
      <c r="E233" s="19">
        <f aca="true" t="shared" si="127" ref="E233:AI233">E228-E232</f>
        <v>13844</v>
      </c>
      <c r="F233" s="19">
        <f t="shared" si="127"/>
        <v>14691.85</v>
      </c>
      <c r="G233" s="19">
        <f t="shared" si="127"/>
        <v>15539.7</v>
      </c>
      <c r="H233" s="19">
        <f t="shared" si="127"/>
        <v>16387.55</v>
      </c>
      <c r="I233" s="19">
        <f t="shared" si="127"/>
        <v>17235.4</v>
      </c>
      <c r="J233" s="19">
        <f t="shared" si="127"/>
        <v>18083.25</v>
      </c>
      <c r="K233" s="19">
        <f t="shared" si="127"/>
        <v>18931.1</v>
      </c>
      <c r="L233" s="19">
        <f t="shared" si="127"/>
        <v>19778.95</v>
      </c>
      <c r="M233" s="19">
        <f t="shared" si="127"/>
        <v>20626.8</v>
      </c>
      <c r="N233" s="19">
        <f t="shared" si="127"/>
        <v>21474.65</v>
      </c>
      <c r="O233" s="19">
        <f t="shared" si="127"/>
        <v>22322.5</v>
      </c>
      <c r="P233" s="19">
        <f t="shared" si="127"/>
        <v>23170.35</v>
      </c>
      <c r="Q233" s="19">
        <f t="shared" si="127"/>
        <v>24018.2</v>
      </c>
      <c r="R233" s="19">
        <f t="shared" si="127"/>
        <v>24866.05</v>
      </c>
      <c r="S233" s="19">
        <f t="shared" si="127"/>
        <v>25713.9</v>
      </c>
      <c r="T233" s="19">
        <f t="shared" si="127"/>
        <v>26561.75</v>
      </c>
      <c r="U233" s="19">
        <f t="shared" si="127"/>
        <v>27409.6</v>
      </c>
      <c r="V233" s="19">
        <f t="shared" si="127"/>
        <v>28257.45</v>
      </c>
      <c r="W233" s="19">
        <f t="shared" si="127"/>
        <v>29105.3</v>
      </c>
      <c r="X233" s="19">
        <f t="shared" si="127"/>
        <v>29953.15</v>
      </c>
      <c r="Y233" s="19">
        <f t="shared" si="127"/>
        <v>30801</v>
      </c>
      <c r="Z233" s="19">
        <f t="shared" si="127"/>
        <v>31648.85</v>
      </c>
      <c r="AA233" s="19">
        <f t="shared" si="127"/>
        <v>32496.7</v>
      </c>
      <c r="AB233" s="19">
        <f t="shared" si="127"/>
        <v>33344.55</v>
      </c>
      <c r="AC233" s="19">
        <f t="shared" si="127"/>
        <v>34192.4</v>
      </c>
      <c r="AD233" s="19">
        <f t="shared" si="127"/>
        <v>35040.25</v>
      </c>
      <c r="AE233" s="19">
        <f t="shared" si="127"/>
        <v>35888.1</v>
      </c>
      <c r="AF233" s="19">
        <f t="shared" si="127"/>
        <v>36735.95</v>
      </c>
      <c r="AG233" s="19">
        <f t="shared" si="127"/>
        <v>37583.8</v>
      </c>
      <c r="AH233" s="19">
        <f t="shared" si="127"/>
        <v>38431.65</v>
      </c>
      <c r="AI233" s="19">
        <f t="shared" si="127"/>
        <v>39279.5</v>
      </c>
    </row>
    <row r="234" spans="2:35" ht="8.25" customHeight="1">
      <c r="B234" s="123"/>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5"/>
    </row>
    <row r="235" spans="2:35" ht="17.25" customHeight="1">
      <c r="B235" s="118">
        <v>15</v>
      </c>
      <c r="C235" s="7" t="s">
        <v>18</v>
      </c>
      <c r="D235" s="8" t="s">
        <v>4</v>
      </c>
      <c r="E235" s="9">
        <v>5220</v>
      </c>
      <c r="F235" s="9">
        <f>E235+420</f>
        <v>5640</v>
      </c>
      <c r="G235" s="9">
        <f aca="true" t="shared" si="128" ref="G235:AI235">F235+420</f>
        <v>6060</v>
      </c>
      <c r="H235" s="9">
        <f t="shared" si="128"/>
        <v>6480</v>
      </c>
      <c r="I235" s="9">
        <f t="shared" si="128"/>
        <v>6900</v>
      </c>
      <c r="J235" s="9">
        <f t="shared" si="128"/>
        <v>7320</v>
      </c>
      <c r="K235" s="9">
        <f t="shared" si="128"/>
        <v>7740</v>
      </c>
      <c r="L235" s="9">
        <f t="shared" si="128"/>
        <v>8160</v>
      </c>
      <c r="M235" s="9">
        <f t="shared" si="128"/>
        <v>8580</v>
      </c>
      <c r="N235" s="9">
        <f t="shared" si="128"/>
        <v>9000</v>
      </c>
      <c r="O235" s="9">
        <f t="shared" si="128"/>
        <v>9420</v>
      </c>
      <c r="P235" s="9">
        <f t="shared" si="128"/>
        <v>9840</v>
      </c>
      <c r="Q235" s="9">
        <f t="shared" si="128"/>
        <v>10260</v>
      </c>
      <c r="R235" s="9">
        <f t="shared" si="128"/>
        <v>10680</v>
      </c>
      <c r="S235" s="9">
        <f t="shared" si="128"/>
        <v>11100</v>
      </c>
      <c r="T235" s="9">
        <f t="shared" si="128"/>
        <v>11520</v>
      </c>
      <c r="U235" s="9">
        <f t="shared" si="128"/>
        <v>11940</v>
      </c>
      <c r="V235" s="9">
        <f t="shared" si="128"/>
        <v>12360</v>
      </c>
      <c r="W235" s="9">
        <f t="shared" si="128"/>
        <v>12780</v>
      </c>
      <c r="X235" s="9">
        <f t="shared" si="128"/>
        <v>13200</v>
      </c>
      <c r="Y235" s="9">
        <f t="shared" si="128"/>
        <v>13620</v>
      </c>
      <c r="Z235" s="9">
        <f t="shared" si="128"/>
        <v>14040</v>
      </c>
      <c r="AA235" s="9">
        <f t="shared" si="128"/>
        <v>14460</v>
      </c>
      <c r="AB235" s="9">
        <f t="shared" si="128"/>
        <v>14880</v>
      </c>
      <c r="AC235" s="9">
        <f t="shared" si="128"/>
        <v>15300</v>
      </c>
      <c r="AD235" s="9">
        <f t="shared" si="128"/>
        <v>15720</v>
      </c>
      <c r="AE235" s="9">
        <f t="shared" si="128"/>
        <v>16140</v>
      </c>
      <c r="AF235" s="9">
        <f t="shared" si="128"/>
        <v>16560</v>
      </c>
      <c r="AG235" s="9">
        <f t="shared" si="128"/>
        <v>16980</v>
      </c>
      <c r="AH235" s="9">
        <f t="shared" si="128"/>
        <v>17400</v>
      </c>
      <c r="AI235" s="9">
        <f t="shared" si="128"/>
        <v>17820</v>
      </c>
    </row>
    <row r="236" spans="2:35" ht="17.25" customHeight="1">
      <c r="B236" s="119"/>
      <c r="C236" s="5" t="s">
        <v>42</v>
      </c>
      <c r="D236" s="6" t="s">
        <v>26</v>
      </c>
      <c r="E236" s="6">
        <v>8500</v>
      </c>
      <c r="F236" s="6">
        <f>E236+700</f>
        <v>9200</v>
      </c>
      <c r="G236" s="6">
        <f aca="true" t="shared" si="129" ref="G236:AI236">F236+700</f>
        <v>9900</v>
      </c>
      <c r="H236" s="6">
        <f t="shared" si="129"/>
        <v>10600</v>
      </c>
      <c r="I236" s="6">
        <f t="shared" si="129"/>
        <v>11300</v>
      </c>
      <c r="J236" s="6">
        <f t="shared" si="129"/>
        <v>12000</v>
      </c>
      <c r="K236" s="6">
        <f t="shared" si="129"/>
        <v>12700</v>
      </c>
      <c r="L236" s="6">
        <f t="shared" si="129"/>
        <v>13400</v>
      </c>
      <c r="M236" s="6">
        <f t="shared" si="129"/>
        <v>14100</v>
      </c>
      <c r="N236" s="6">
        <f t="shared" si="129"/>
        <v>14800</v>
      </c>
      <c r="O236" s="6">
        <f t="shared" si="129"/>
        <v>15500</v>
      </c>
      <c r="P236" s="6">
        <f t="shared" si="129"/>
        <v>16200</v>
      </c>
      <c r="Q236" s="6">
        <f t="shared" si="129"/>
        <v>16900</v>
      </c>
      <c r="R236" s="6">
        <f t="shared" si="129"/>
        <v>17600</v>
      </c>
      <c r="S236" s="6">
        <f t="shared" si="129"/>
        <v>18300</v>
      </c>
      <c r="T236" s="6">
        <f t="shared" si="129"/>
        <v>19000</v>
      </c>
      <c r="U236" s="6">
        <f t="shared" si="129"/>
        <v>19700</v>
      </c>
      <c r="V236" s="6">
        <f t="shared" si="129"/>
        <v>20400</v>
      </c>
      <c r="W236" s="6">
        <f t="shared" si="129"/>
        <v>21100</v>
      </c>
      <c r="X236" s="6">
        <f t="shared" si="129"/>
        <v>21800</v>
      </c>
      <c r="Y236" s="6">
        <f t="shared" si="129"/>
        <v>22500</v>
      </c>
      <c r="Z236" s="6">
        <f t="shared" si="129"/>
        <v>23200</v>
      </c>
      <c r="AA236" s="6">
        <f t="shared" si="129"/>
        <v>23900</v>
      </c>
      <c r="AB236" s="6">
        <f t="shared" si="129"/>
        <v>24600</v>
      </c>
      <c r="AC236" s="6">
        <f t="shared" si="129"/>
        <v>25300</v>
      </c>
      <c r="AD236" s="6">
        <f t="shared" si="129"/>
        <v>26000</v>
      </c>
      <c r="AE236" s="6">
        <f t="shared" si="129"/>
        <v>26700</v>
      </c>
      <c r="AF236" s="6">
        <f t="shared" si="129"/>
        <v>27400</v>
      </c>
      <c r="AG236" s="6">
        <f t="shared" si="129"/>
        <v>28100</v>
      </c>
      <c r="AH236" s="6">
        <f t="shared" si="129"/>
        <v>28800</v>
      </c>
      <c r="AI236" s="6">
        <f t="shared" si="129"/>
        <v>29500</v>
      </c>
    </row>
    <row r="237" spans="2:35" ht="17.25" customHeight="1">
      <c r="B237" s="119"/>
      <c r="C237" s="121" t="s">
        <v>53</v>
      </c>
      <c r="D237" s="122"/>
      <c r="E237" s="6">
        <v>1566</v>
      </c>
      <c r="F237" s="6">
        <v>1566</v>
      </c>
      <c r="G237" s="6">
        <v>1566</v>
      </c>
      <c r="H237" s="6">
        <v>1566</v>
      </c>
      <c r="I237" s="6">
        <v>1566</v>
      </c>
      <c r="J237" s="6">
        <v>1566</v>
      </c>
      <c r="K237" s="6">
        <v>1566</v>
      </c>
      <c r="L237" s="6">
        <v>1566</v>
      </c>
      <c r="M237" s="6">
        <v>1566</v>
      </c>
      <c r="N237" s="6">
        <v>1566</v>
      </c>
      <c r="O237" s="6">
        <v>1566</v>
      </c>
      <c r="P237" s="6">
        <v>1566</v>
      </c>
      <c r="Q237" s="6">
        <v>1566</v>
      </c>
      <c r="R237" s="6">
        <v>1566</v>
      </c>
      <c r="S237" s="6">
        <v>1566</v>
      </c>
      <c r="T237" s="6">
        <v>1566</v>
      </c>
      <c r="U237" s="6">
        <v>1566</v>
      </c>
      <c r="V237" s="6">
        <v>1566</v>
      </c>
      <c r="W237" s="6">
        <v>1566</v>
      </c>
      <c r="X237" s="6">
        <v>1566</v>
      </c>
      <c r="Y237" s="6">
        <v>1566</v>
      </c>
      <c r="Z237" s="6">
        <v>1566</v>
      </c>
      <c r="AA237" s="6">
        <v>1566</v>
      </c>
      <c r="AB237" s="6">
        <v>1566</v>
      </c>
      <c r="AC237" s="6">
        <v>1566</v>
      </c>
      <c r="AD237" s="6">
        <v>1566</v>
      </c>
      <c r="AE237" s="6">
        <v>1566</v>
      </c>
      <c r="AF237" s="6">
        <v>1566</v>
      </c>
      <c r="AG237" s="6">
        <v>1566</v>
      </c>
      <c r="AH237" s="6">
        <v>1566</v>
      </c>
      <c r="AI237" s="6">
        <v>1566</v>
      </c>
    </row>
    <row r="238" spans="2:35" ht="17.25" customHeight="1">
      <c r="B238" s="119"/>
      <c r="C238" s="121" t="s">
        <v>54</v>
      </c>
      <c r="D238" s="122"/>
      <c r="E238" s="6">
        <v>1000</v>
      </c>
      <c r="F238" s="6">
        <v>1000</v>
      </c>
      <c r="G238" s="6">
        <v>1000</v>
      </c>
      <c r="H238" s="6">
        <v>1000</v>
      </c>
      <c r="I238" s="6">
        <v>1000</v>
      </c>
      <c r="J238" s="6">
        <v>1000</v>
      </c>
      <c r="K238" s="6">
        <v>1000</v>
      </c>
      <c r="L238" s="6">
        <v>1000</v>
      </c>
      <c r="M238" s="6">
        <v>1000</v>
      </c>
      <c r="N238" s="6">
        <v>1000</v>
      </c>
      <c r="O238" s="6">
        <v>1000</v>
      </c>
      <c r="P238" s="6">
        <v>1000</v>
      </c>
      <c r="Q238" s="6">
        <v>1000</v>
      </c>
      <c r="R238" s="6">
        <v>1000</v>
      </c>
      <c r="S238" s="6">
        <v>1000</v>
      </c>
      <c r="T238" s="6">
        <v>1000</v>
      </c>
      <c r="U238" s="6">
        <v>1000</v>
      </c>
      <c r="V238" s="6">
        <v>1000</v>
      </c>
      <c r="W238" s="6">
        <v>1000</v>
      </c>
      <c r="X238" s="6">
        <v>1000</v>
      </c>
      <c r="Y238" s="6">
        <v>1000</v>
      </c>
      <c r="Z238" s="6">
        <v>1000</v>
      </c>
      <c r="AA238" s="6">
        <v>1000</v>
      </c>
      <c r="AB238" s="6">
        <v>1000</v>
      </c>
      <c r="AC238" s="6">
        <v>1000</v>
      </c>
      <c r="AD238" s="6">
        <v>1000</v>
      </c>
      <c r="AE238" s="6">
        <v>1000</v>
      </c>
      <c r="AF238" s="6">
        <v>1000</v>
      </c>
      <c r="AG238" s="6">
        <v>1000</v>
      </c>
      <c r="AH238" s="6">
        <v>1000</v>
      </c>
      <c r="AI238" s="6">
        <v>1000</v>
      </c>
    </row>
    <row r="239" spans="2:35" ht="17.25" customHeight="1">
      <c r="B239" s="119"/>
      <c r="C239" s="121" t="s">
        <v>57</v>
      </c>
      <c r="D239" s="122"/>
      <c r="E239" s="6">
        <f>E235*50/100</f>
        <v>2610</v>
      </c>
      <c r="F239" s="6">
        <f aca="true" t="shared" si="130" ref="F239:AI239">F235*50/100</f>
        <v>2820</v>
      </c>
      <c r="G239" s="6">
        <f t="shared" si="130"/>
        <v>3030</v>
      </c>
      <c r="H239" s="6">
        <f t="shared" si="130"/>
        <v>3240</v>
      </c>
      <c r="I239" s="6">
        <f t="shared" si="130"/>
        <v>3450</v>
      </c>
      <c r="J239" s="6">
        <f t="shared" si="130"/>
        <v>3660</v>
      </c>
      <c r="K239" s="6">
        <f t="shared" si="130"/>
        <v>3870</v>
      </c>
      <c r="L239" s="6">
        <f t="shared" si="130"/>
        <v>4080</v>
      </c>
      <c r="M239" s="6">
        <f t="shared" si="130"/>
        <v>4290</v>
      </c>
      <c r="N239" s="6">
        <f t="shared" si="130"/>
        <v>4500</v>
      </c>
      <c r="O239" s="6">
        <f t="shared" si="130"/>
        <v>4710</v>
      </c>
      <c r="P239" s="6">
        <f t="shared" si="130"/>
        <v>4920</v>
      </c>
      <c r="Q239" s="6">
        <f t="shared" si="130"/>
        <v>5130</v>
      </c>
      <c r="R239" s="6">
        <f t="shared" si="130"/>
        <v>5340</v>
      </c>
      <c r="S239" s="6">
        <f t="shared" si="130"/>
        <v>5550</v>
      </c>
      <c r="T239" s="6">
        <f t="shared" si="130"/>
        <v>5760</v>
      </c>
      <c r="U239" s="6">
        <f t="shared" si="130"/>
        <v>5970</v>
      </c>
      <c r="V239" s="6">
        <f t="shared" si="130"/>
        <v>6180</v>
      </c>
      <c r="W239" s="6">
        <f t="shared" si="130"/>
        <v>6390</v>
      </c>
      <c r="X239" s="6">
        <f t="shared" si="130"/>
        <v>6600</v>
      </c>
      <c r="Y239" s="6">
        <f t="shared" si="130"/>
        <v>6810</v>
      </c>
      <c r="Z239" s="6">
        <f t="shared" si="130"/>
        <v>7020</v>
      </c>
      <c r="AA239" s="6">
        <f t="shared" si="130"/>
        <v>7230</v>
      </c>
      <c r="AB239" s="6">
        <f t="shared" si="130"/>
        <v>7440</v>
      </c>
      <c r="AC239" s="6">
        <f t="shared" si="130"/>
        <v>7650</v>
      </c>
      <c r="AD239" s="6">
        <f t="shared" si="130"/>
        <v>7860</v>
      </c>
      <c r="AE239" s="6">
        <f t="shared" si="130"/>
        <v>8070</v>
      </c>
      <c r="AF239" s="6">
        <f t="shared" si="130"/>
        <v>8280</v>
      </c>
      <c r="AG239" s="6">
        <f t="shared" si="130"/>
        <v>8490</v>
      </c>
      <c r="AH239" s="6">
        <f t="shared" si="130"/>
        <v>8700</v>
      </c>
      <c r="AI239" s="6">
        <f t="shared" si="130"/>
        <v>8910</v>
      </c>
    </row>
    <row r="240" spans="2:35" ht="17.25" customHeight="1">
      <c r="B240" s="119"/>
      <c r="C240" s="121" t="s">
        <v>58</v>
      </c>
      <c r="D240" s="122"/>
      <c r="E240" s="15">
        <f>E235*15/100</f>
        <v>783</v>
      </c>
      <c r="F240" s="15">
        <f aca="true" t="shared" si="131" ref="F240:AI240">F235*15/100</f>
        <v>846</v>
      </c>
      <c r="G240" s="15">
        <f t="shared" si="131"/>
        <v>909</v>
      </c>
      <c r="H240" s="15">
        <f t="shared" si="131"/>
        <v>972</v>
      </c>
      <c r="I240" s="15">
        <f t="shared" si="131"/>
        <v>1035</v>
      </c>
      <c r="J240" s="15">
        <f t="shared" si="131"/>
        <v>1098</v>
      </c>
      <c r="K240" s="15">
        <f t="shared" si="131"/>
        <v>1161</v>
      </c>
      <c r="L240" s="15">
        <f t="shared" si="131"/>
        <v>1224</v>
      </c>
      <c r="M240" s="15">
        <f t="shared" si="131"/>
        <v>1287</v>
      </c>
      <c r="N240" s="15">
        <f t="shared" si="131"/>
        <v>1350</v>
      </c>
      <c r="O240" s="15">
        <f t="shared" si="131"/>
        <v>1413</v>
      </c>
      <c r="P240" s="15">
        <f t="shared" si="131"/>
        <v>1476</v>
      </c>
      <c r="Q240" s="15">
        <f t="shared" si="131"/>
        <v>1539</v>
      </c>
      <c r="R240" s="15">
        <f t="shared" si="131"/>
        <v>1602</v>
      </c>
      <c r="S240" s="15">
        <f t="shared" si="131"/>
        <v>1665</v>
      </c>
      <c r="T240" s="15">
        <f t="shared" si="131"/>
        <v>1728</v>
      </c>
      <c r="U240" s="15">
        <f t="shared" si="131"/>
        <v>1791</v>
      </c>
      <c r="V240" s="15">
        <f t="shared" si="131"/>
        <v>1854</v>
      </c>
      <c r="W240" s="15">
        <f t="shared" si="131"/>
        <v>1917</v>
      </c>
      <c r="X240" s="15">
        <f t="shared" si="131"/>
        <v>1980</v>
      </c>
      <c r="Y240" s="15">
        <f t="shared" si="131"/>
        <v>2043</v>
      </c>
      <c r="Z240" s="15">
        <f t="shared" si="131"/>
        <v>2106</v>
      </c>
      <c r="AA240" s="15">
        <f t="shared" si="131"/>
        <v>2169</v>
      </c>
      <c r="AB240" s="15">
        <f t="shared" si="131"/>
        <v>2232</v>
      </c>
      <c r="AC240" s="15">
        <f t="shared" si="131"/>
        <v>2295</v>
      </c>
      <c r="AD240" s="15">
        <f t="shared" si="131"/>
        <v>2358</v>
      </c>
      <c r="AE240" s="15">
        <f t="shared" si="131"/>
        <v>2421</v>
      </c>
      <c r="AF240" s="15">
        <f t="shared" si="131"/>
        <v>2484</v>
      </c>
      <c r="AG240" s="15">
        <f t="shared" si="131"/>
        <v>2547</v>
      </c>
      <c r="AH240" s="15">
        <f t="shared" si="131"/>
        <v>2610</v>
      </c>
      <c r="AI240" s="15">
        <f t="shared" si="131"/>
        <v>2673</v>
      </c>
    </row>
    <row r="241" spans="2:35" ht="17.25" customHeight="1">
      <c r="B241" s="119"/>
      <c r="C241" s="121" t="s">
        <v>59</v>
      </c>
      <c r="D241" s="122"/>
      <c r="E241" s="15">
        <v>1700</v>
      </c>
      <c r="F241" s="15">
        <v>1700</v>
      </c>
      <c r="G241" s="15">
        <v>1700</v>
      </c>
      <c r="H241" s="15">
        <v>1700</v>
      </c>
      <c r="I241" s="15">
        <v>1700</v>
      </c>
      <c r="J241" s="15">
        <v>1700</v>
      </c>
      <c r="K241" s="15">
        <v>1700</v>
      </c>
      <c r="L241" s="15">
        <v>1700</v>
      </c>
      <c r="M241" s="15">
        <v>1700</v>
      </c>
      <c r="N241" s="15">
        <v>1700</v>
      </c>
      <c r="O241" s="15">
        <v>1700</v>
      </c>
      <c r="P241" s="15">
        <v>1700</v>
      </c>
      <c r="Q241" s="15">
        <v>1700</v>
      </c>
      <c r="R241" s="15">
        <v>1700</v>
      </c>
      <c r="S241" s="15">
        <v>1700</v>
      </c>
      <c r="T241" s="15">
        <v>1700</v>
      </c>
      <c r="U241" s="15">
        <v>1700</v>
      </c>
      <c r="V241" s="15">
        <v>1700</v>
      </c>
      <c r="W241" s="15">
        <v>1700</v>
      </c>
      <c r="X241" s="15">
        <v>1700</v>
      </c>
      <c r="Y241" s="15">
        <v>1700</v>
      </c>
      <c r="Z241" s="15">
        <v>1700</v>
      </c>
      <c r="AA241" s="15">
        <v>1700</v>
      </c>
      <c r="AB241" s="15">
        <v>1700</v>
      </c>
      <c r="AC241" s="15">
        <v>1700</v>
      </c>
      <c r="AD241" s="15">
        <v>1700</v>
      </c>
      <c r="AE241" s="15">
        <v>1700</v>
      </c>
      <c r="AF241" s="15">
        <v>1700</v>
      </c>
      <c r="AG241" s="15">
        <v>1700</v>
      </c>
      <c r="AH241" s="15">
        <v>1700</v>
      </c>
      <c r="AI241" s="15">
        <v>1700</v>
      </c>
    </row>
    <row r="242" spans="2:35" s="17" customFormat="1" ht="17.25" customHeight="1">
      <c r="B242" s="119"/>
      <c r="C242" s="128" t="s">
        <v>60</v>
      </c>
      <c r="D242" s="129"/>
      <c r="E242" s="16">
        <f aca="true" t="shared" si="132" ref="E242:AI242">E241+E240+E239+E238+E237+E236</f>
        <v>16159</v>
      </c>
      <c r="F242" s="16">
        <f t="shared" si="132"/>
        <v>17132</v>
      </c>
      <c r="G242" s="16">
        <f t="shared" si="132"/>
        <v>18105</v>
      </c>
      <c r="H242" s="16">
        <f t="shared" si="132"/>
        <v>19078</v>
      </c>
      <c r="I242" s="16">
        <f t="shared" si="132"/>
        <v>20051</v>
      </c>
      <c r="J242" s="16">
        <f t="shared" si="132"/>
        <v>21024</v>
      </c>
      <c r="K242" s="16">
        <f t="shared" si="132"/>
        <v>21997</v>
      </c>
      <c r="L242" s="16">
        <f t="shared" si="132"/>
        <v>22970</v>
      </c>
      <c r="M242" s="16">
        <f t="shared" si="132"/>
        <v>23943</v>
      </c>
      <c r="N242" s="16">
        <f t="shared" si="132"/>
        <v>24916</v>
      </c>
      <c r="O242" s="16">
        <f t="shared" si="132"/>
        <v>25889</v>
      </c>
      <c r="P242" s="16">
        <f t="shared" si="132"/>
        <v>26862</v>
      </c>
      <c r="Q242" s="16">
        <f t="shared" si="132"/>
        <v>27835</v>
      </c>
      <c r="R242" s="16">
        <f t="shared" si="132"/>
        <v>28808</v>
      </c>
      <c r="S242" s="16">
        <f t="shared" si="132"/>
        <v>29781</v>
      </c>
      <c r="T242" s="16">
        <f t="shared" si="132"/>
        <v>30754</v>
      </c>
      <c r="U242" s="16">
        <f t="shared" si="132"/>
        <v>31727</v>
      </c>
      <c r="V242" s="16">
        <f t="shared" si="132"/>
        <v>32700</v>
      </c>
      <c r="W242" s="16">
        <f t="shared" si="132"/>
        <v>33673</v>
      </c>
      <c r="X242" s="16">
        <f t="shared" si="132"/>
        <v>34646</v>
      </c>
      <c r="Y242" s="16">
        <f t="shared" si="132"/>
        <v>35619</v>
      </c>
      <c r="Z242" s="16">
        <f t="shared" si="132"/>
        <v>36592</v>
      </c>
      <c r="AA242" s="16">
        <f t="shared" si="132"/>
        <v>37565</v>
      </c>
      <c r="AB242" s="16">
        <f t="shared" si="132"/>
        <v>38538</v>
      </c>
      <c r="AC242" s="16">
        <f t="shared" si="132"/>
        <v>39511</v>
      </c>
      <c r="AD242" s="16">
        <f t="shared" si="132"/>
        <v>40484</v>
      </c>
      <c r="AE242" s="16">
        <f t="shared" si="132"/>
        <v>41457</v>
      </c>
      <c r="AF242" s="16">
        <f t="shared" si="132"/>
        <v>42430</v>
      </c>
      <c r="AG242" s="16">
        <f t="shared" si="132"/>
        <v>43403</v>
      </c>
      <c r="AH242" s="16">
        <f t="shared" si="132"/>
        <v>44376</v>
      </c>
      <c r="AI242" s="16">
        <f t="shared" si="132"/>
        <v>45349</v>
      </c>
    </row>
    <row r="243" spans="2:35" s="18" customFormat="1" ht="17.25" customHeight="1">
      <c r="B243" s="119"/>
      <c r="C243" s="121" t="s">
        <v>61</v>
      </c>
      <c r="D243" s="122"/>
      <c r="E243" s="9">
        <v>1520</v>
      </c>
      <c r="F243" s="9">
        <v>1520</v>
      </c>
      <c r="G243" s="9">
        <v>1520</v>
      </c>
      <c r="H243" s="9">
        <v>1520</v>
      </c>
      <c r="I243" s="9">
        <v>1520</v>
      </c>
      <c r="J243" s="9">
        <v>1520</v>
      </c>
      <c r="K243" s="9">
        <v>1520</v>
      </c>
      <c r="L243" s="9">
        <v>1520</v>
      </c>
      <c r="M243" s="9">
        <v>1520</v>
      </c>
      <c r="N243" s="9">
        <v>1520</v>
      </c>
      <c r="O243" s="9">
        <v>1520</v>
      </c>
      <c r="P243" s="9">
        <v>1520</v>
      </c>
      <c r="Q243" s="9">
        <v>1520</v>
      </c>
      <c r="R243" s="9">
        <v>1520</v>
      </c>
      <c r="S243" s="9">
        <v>1520</v>
      </c>
      <c r="T243" s="9">
        <v>1520</v>
      </c>
      <c r="U243" s="9">
        <v>1520</v>
      </c>
      <c r="V243" s="9">
        <v>1520</v>
      </c>
      <c r="W243" s="9">
        <v>1520</v>
      </c>
      <c r="X243" s="9">
        <v>1520</v>
      </c>
      <c r="Y243" s="9">
        <v>1520</v>
      </c>
      <c r="Z243" s="9">
        <v>1520</v>
      </c>
      <c r="AA243" s="9">
        <v>1520</v>
      </c>
      <c r="AB243" s="9">
        <v>1520</v>
      </c>
      <c r="AC243" s="9">
        <v>1520</v>
      </c>
      <c r="AD243" s="9">
        <v>1520</v>
      </c>
      <c r="AE243" s="9">
        <v>1520</v>
      </c>
      <c r="AF243" s="9">
        <v>1520</v>
      </c>
      <c r="AG243" s="9">
        <v>1520</v>
      </c>
      <c r="AH243" s="9">
        <v>1520</v>
      </c>
      <c r="AI243" s="9">
        <v>1520</v>
      </c>
    </row>
    <row r="244" spans="2:35" s="18" customFormat="1" ht="17.25" customHeight="1">
      <c r="B244" s="119"/>
      <c r="C244" s="121" t="s">
        <v>62</v>
      </c>
      <c r="D244" s="122"/>
      <c r="E244" s="9">
        <v>38</v>
      </c>
      <c r="F244" s="9">
        <v>38</v>
      </c>
      <c r="G244" s="9">
        <v>38</v>
      </c>
      <c r="H244" s="9">
        <v>38</v>
      </c>
      <c r="I244" s="9">
        <v>38</v>
      </c>
      <c r="J244" s="9">
        <v>38</v>
      </c>
      <c r="K244" s="9">
        <v>38</v>
      </c>
      <c r="L244" s="9">
        <v>38</v>
      </c>
      <c r="M244" s="9">
        <v>38</v>
      </c>
      <c r="N244" s="9">
        <v>38</v>
      </c>
      <c r="O244" s="9">
        <v>38</v>
      </c>
      <c r="P244" s="9">
        <v>38</v>
      </c>
      <c r="Q244" s="9">
        <v>38</v>
      </c>
      <c r="R244" s="9">
        <v>38</v>
      </c>
      <c r="S244" s="9">
        <v>38</v>
      </c>
      <c r="T244" s="9">
        <v>38</v>
      </c>
      <c r="U244" s="9">
        <v>38</v>
      </c>
      <c r="V244" s="9">
        <v>38</v>
      </c>
      <c r="W244" s="9">
        <v>38</v>
      </c>
      <c r="X244" s="9">
        <v>38</v>
      </c>
      <c r="Y244" s="9">
        <v>38</v>
      </c>
      <c r="Z244" s="9">
        <v>38</v>
      </c>
      <c r="AA244" s="9">
        <v>38</v>
      </c>
      <c r="AB244" s="9">
        <v>38</v>
      </c>
      <c r="AC244" s="9">
        <v>38</v>
      </c>
      <c r="AD244" s="9">
        <v>38</v>
      </c>
      <c r="AE244" s="9">
        <v>38</v>
      </c>
      <c r="AF244" s="9">
        <v>38</v>
      </c>
      <c r="AG244" s="9">
        <v>38</v>
      </c>
      <c r="AH244" s="9">
        <v>38</v>
      </c>
      <c r="AI244" s="9">
        <v>38</v>
      </c>
    </row>
    <row r="245" spans="2:35" s="18" customFormat="1" ht="17.25" customHeight="1">
      <c r="B245" s="119"/>
      <c r="C245" s="121" t="s">
        <v>63</v>
      </c>
      <c r="D245" s="122"/>
      <c r="E245" s="19">
        <f>E236*1.5/100</f>
        <v>127.5</v>
      </c>
      <c r="F245" s="19">
        <f aca="true" t="shared" si="133" ref="F245:AI245">F236*1.5/100</f>
        <v>138</v>
      </c>
      <c r="G245" s="19">
        <f t="shared" si="133"/>
        <v>148.5</v>
      </c>
      <c r="H245" s="19">
        <f t="shared" si="133"/>
        <v>159</v>
      </c>
      <c r="I245" s="19">
        <f t="shared" si="133"/>
        <v>169.5</v>
      </c>
      <c r="J245" s="19">
        <f t="shared" si="133"/>
        <v>180</v>
      </c>
      <c r="K245" s="19">
        <f t="shared" si="133"/>
        <v>190.5</v>
      </c>
      <c r="L245" s="19">
        <f t="shared" si="133"/>
        <v>201</v>
      </c>
      <c r="M245" s="19">
        <f t="shared" si="133"/>
        <v>211.5</v>
      </c>
      <c r="N245" s="19">
        <f t="shared" si="133"/>
        <v>222</v>
      </c>
      <c r="O245" s="19">
        <f t="shared" si="133"/>
        <v>232.5</v>
      </c>
      <c r="P245" s="19">
        <f t="shared" si="133"/>
        <v>243</v>
      </c>
      <c r="Q245" s="19">
        <f t="shared" si="133"/>
        <v>253.5</v>
      </c>
      <c r="R245" s="19">
        <f t="shared" si="133"/>
        <v>264</v>
      </c>
      <c r="S245" s="19">
        <f t="shared" si="133"/>
        <v>274.5</v>
      </c>
      <c r="T245" s="19">
        <f t="shared" si="133"/>
        <v>285</v>
      </c>
      <c r="U245" s="19">
        <f t="shared" si="133"/>
        <v>295.5</v>
      </c>
      <c r="V245" s="19">
        <f t="shared" si="133"/>
        <v>306</v>
      </c>
      <c r="W245" s="19">
        <f t="shared" si="133"/>
        <v>316.5</v>
      </c>
      <c r="X245" s="19">
        <f t="shared" si="133"/>
        <v>327</v>
      </c>
      <c r="Y245" s="19">
        <f t="shared" si="133"/>
        <v>337.5</v>
      </c>
      <c r="Z245" s="19">
        <f t="shared" si="133"/>
        <v>348</v>
      </c>
      <c r="AA245" s="19">
        <f t="shared" si="133"/>
        <v>358.5</v>
      </c>
      <c r="AB245" s="19">
        <f t="shared" si="133"/>
        <v>369</v>
      </c>
      <c r="AC245" s="19">
        <f t="shared" si="133"/>
        <v>379.5</v>
      </c>
      <c r="AD245" s="19">
        <f t="shared" si="133"/>
        <v>390</v>
      </c>
      <c r="AE245" s="19">
        <f t="shared" si="133"/>
        <v>400.5</v>
      </c>
      <c r="AF245" s="19">
        <f t="shared" si="133"/>
        <v>411</v>
      </c>
      <c r="AG245" s="19">
        <f t="shared" si="133"/>
        <v>421.5</v>
      </c>
      <c r="AH245" s="19">
        <f t="shared" si="133"/>
        <v>432</v>
      </c>
      <c r="AI245" s="19">
        <f t="shared" si="133"/>
        <v>442.5</v>
      </c>
    </row>
    <row r="246" spans="2:35" s="17" customFormat="1" ht="17.25" customHeight="1">
      <c r="B246" s="119"/>
      <c r="C246" s="128" t="s">
        <v>64</v>
      </c>
      <c r="D246" s="129"/>
      <c r="E246" s="19">
        <f aca="true" t="shared" si="134" ref="E246:AI246">E245+E244+E243</f>
        <v>1685.5</v>
      </c>
      <c r="F246" s="19">
        <f t="shared" si="134"/>
        <v>1696</v>
      </c>
      <c r="G246" s="19">
        <f t="shared" si="134"/>
        <v>1706.5</v>
      </c>
      <c r="H246" s="19">
        <f t="shared" si="134"/>
        <v>1717</v>
      </c>
      <c r="I246" s="19">
        <f t="shared" si="134"/>
        <v>1727.5</v>
      </c>
      <c r="J246" s="19">
        <f t="shared" si="134"/>
        <v>1738</v>
      </c>
      <c r="K246" s="19">
        <f t="shared" si="134"/>
        <v>1748.5</v>
      </c>
      <c r="L246" s="19">
        <f t="shared" si="134"/>
        <v>1759</v>
      </c>
      <c r="M246" s="19">
        <f t="shared" si="134"/>
        <v>1769.5</v>
      </c>
      <c r="N246" s="19">
        <f t="shared" si="134"/>
        <v>1780</v>
      </c>
      <c r="O246" s="19">
        <f t="shared" si="134"/>
        <v>1790.5</v>
      </c>
      <c r="P246" s="19">
        <f t="shared" si="134"/>
        <v>1801</v>
      </c>
      <c r="Q246" s="19">
        <f t="shared" si="134"/>
        <v>1811.5</v>
      </c>
      <c r="R246" s="19">
        <f t="shared" si="134"/>
        <v>1822</v>
      </c>
      <c r="S246" s="19">
        <f t="shared" si="134"/>
        <v>1832.5</v>
      </c>
      <c r="T246" s="19">
        <f t="shared" si="134"/>
        <v>1843</v>
      </c>
      <c r="U246" s="19">
        <f t="shared" si="134"/>
        <v>1853.5</v>
      </c>
      <c r="V246" s="19">
        <f t="shared" si="134"/>
        <v>1864</v>
      </c>
      <c r="W246" s="19">
        <f t="shared" si="134"/>
        <v>1874.5</v>
      </c>
      <c r="X246" s="19">
        <f t="shared" si="134"/>
        <v>1885</v>
      </c>
      <c r="Y246" s="19">
        <f t="shared" si="134"/>
        <v>1895.5</v>
      </c>
      <c r="Z246" s="19">
        <f t="shared" si="134"/>
        <v>1906</v>
      </c>
      <c r="AA246" s="19">
        <f t="shared" si="134"/>
        <v>1916.5</v>
      </c>
      <c r="AB246" s="19">
        <f t="shared" si="134"/>
        <v>1927</v>
      </c>
      <c r="AC246" s="19">
        <f t="shared" si="134"/>
        <v>1937.5</v>
      </c>
      <c r="AD246" s="19">
        <f t="shared" si="134"/>
        <v>1948</v>
      </c>
      <c r="AE246" s="19">
        <f t="shared" si="134"/>
        <v>1958.5</v>
      </c>
      <c r="AF246" s="19">
        <f t="shared" si="134"/>
        <v>1969</v>
      </c>
      <c r="AG246" s="19">
        <f t="shared" si="134"/>
        <v>1979.5</v>
      </c>
      <c r="AH246" s="19">
        <f t="shared" si="134"/>
        <v>1990</v>
      </c>
      <c r="AI246" s="19">
        <f t="shared" si="134"/>
        <v>2000.5</v>
      </c>
    </row>
    <row r="247" spans="2:35" s="17" customFormat="1" ht="17.25" customHeight="1">
      <c r="B247" s="120"/>
      <c r="C247" s="128" t="s">
        <v>65</v>
      </c>
      <c r="D247" s="129"/>
      <c r="E247" s="19">
        <f aca="true" t="shared" si="135" ref="E247:AI247">E242-E246</f>
        <v>14473.5</v>
      </c>
      <c r="F247" s="19">
        <f t="shared" si="135"/>
        <v>15436</v>
      </c>
      <c r="G247" s="19">
        <f t="shared" si="135"/>
        <v>16398.5</v>
      </c>
      <c r="H247" s="19">
        <f t="shared" si="135"/>
        <v>17361</v>
      </c>
      <c r="I247" s="19">
        <f t="shared" si="135"/>
        <v>18323.5</v>
      </c>
      <c r="J247" s="19">
        <f t="shared" si="135"/>
        <v>19286</v>
      </c>
      <c r="K247" s="19">
        <f t="shared" si="135"/>
        <v>20248.5</v>
      </c>
      <c r="L247" s="19">
        <f t="shared" si="135"/>
        <v>21211</v>
      </c>
      <c r="M247" s="19">
        <f t="shared" si="135"/>
        <v>22173.5</v>
      </c>
      <c r="N247" s="19">
        <f t="shared" si="135"/>
        <v>23136</v>
      </c>
      <c r="O247" s="19">
        <f t="shared" si="135"/>
        <v>24098.5</v>
      </c>
      <c r="P247" s="19">
        <f t="shared" si="135"/>
        <v>25061</v>
      </c>
      <c r="Q247" s="19">
        <f t="shared" si="135"/>
        <v>26023.5</v>
      </c>
      <c r="R247" s="19">
        <f t="shared" si="135"/>
        <v>26986</v>
      </c>
      <c r="S247" s="19">
        <f t="shared" si="135"/>
        <v>27948.5</v>
      </c>
      <c r="T247" s="19">
        <f t="shared" si="135"/>
        <v>28911</v>
      </c>
      <c r="U247" s="19">
        <f t="shared" si="135"/>
        <v>29873.5</v>
      </c>
      <c r="V247" s="19">
        <f t="shared" si="135"/>
        <v>30836</v>
      </c>
      <c r="W247" s="19">
        <f t="shared" si="135"/>
        <v>31798.5</v>
      </c>
      <c r="X247" s="19">
        <f t="shared" si="135"/>
        <v>32761</v>
      </c>
      <c r="Y247" s="19">
        <f t="shared" si="135"/>
        <v>33723.5</v>
      </c>
      <c r="Z247" s="19">
        <f t="shared" si="135"/>
        <v>34686</v>
      </c>
      <c r="AA247" s="19">
        <f t="shared" si="135"/>
        <v>35648.5</v>
      </c>
      <c r="AB247" s="19">
        <f t="shared" si="135"/>
        <v>36611</v>
      </c>
      <c r="AC247" s="19">
        <f t="shared" si="135"/>
        <v>37573.5</v>
      </c>
      <c r="AD247" s="19">
        <f t="shared" si="135"/>
        <v>38536</v>
      </c>
      <c r="AE247" s="19">
        <f t="shared" si="135"/>
        <v>39498.5</v>
      </c>
      <c r="AF247" s="19">
        <f t="shared" si="135"/>
        <v>40461</v>
      </c>
      <c r="AG247" s="19">
        <f t="shared" si="135"/>
        <v>41423.5</v>
      </c>
      <c r="AH247" s="19">
        <f t="shared" si="135"/>
        <v>42386</v>
      </c>
      <c r="AI247" s="19">
        <f t="shared" si="135"/>
        <v>43348.5</v>
      </c>
    </row>
    <row r="248" spans="2:35" ht="8.25" customHeight="1">
      <c r="B248" s="123"/>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5"/>
    </row>
    <row r="249" spans="2:35" ht="17.25" customHeight="1">
      <c r="B249" s="118">
        <v>16</v>
      </c>
      <c r="C249" s="7" t="s">
        <v>19</v>
      </c>
      <c r="D249" s="8" t="s">
        <v>4</v>
      </c>
      <c r="E249" s="9">
        <v>6060</v>
      </c>
      <c r="F249" s="9">
        <f>E249+470</f>
        <v>6530</v>
      </c>
      <c r="G249" s="9">
        <f aca="true" t="shared" si="136" ref="G249:AI249">F249+470</f>
        <v>7000</v>
      </c>
      <c r="H249" s="9">
        <f t="shared" si="136"/>
        <v>7470</v>
      </c>
      <c r="I249" s="9">
        <f t="shared" si="136"/>
        <v>7940</v>
      </c>
      <c r="J249" s="9">
        <f t="shared" si="136"/>
        <v>8410</v>
      </c>
      <c r="K249" s="9">
        <f t="shared" si="136"/>
        <v>8880</v>
      </c>
      <c r="L249" s="9">
        <f t="shared" si="136"/>
        <v>9350</v>
      </c>
      <c r="M249" s="9">
        <f t="shared" si="136"/>
        <v>9820</v>
      </c>
      <c r="N249" s="9">
        <f t="shared" si="136"/>
        <v>10290</v>
      </c>
      <c r="O249" s="9">
        <f t="shared" si="136"/>
        <v>10760</v>
      </c>
      <c r="P249" s="9">
        <f t="shared" si="136"/>
        <v>11230</v>
      </c>
      <c r="Q249" s="9">
        <f t="shared" si="136"/>
        <v>11700</v>
      </c>
      <c r="R249" s="9">
        <f t="shared" si="136"/>
        <v>12170</v>
      </c>
      <c r="S249" s="9">
        <f t="shared" si="136"/>
        <v>12640</v>
      </c>
      <c r="T249" s="9">
        <f t="shared" si="136"/>
        <v>13110</v>
      </c>
      <c r="U249" s="9">
        <f t="shared" si="136"/>
        <v>13580</v>
      </c>
      <c r="V249" s="9">
        <f t="shared" si="136"/>
        <v>14050</v>
      </c>
      <c r="W249" s="9">
        <f t="shared" si="136"/>
        <v>14520</v>
      </c>
      <c r="X249" s="9">
        <f t="shared" si="136"/>
        <v>14990</v>
      </c>
      <c r="Y249" s="9">
        <f t="shared" si="136"/>
        <v>15460</v>
      </c>
      <c r="Z249" s="9">
        <f t="shared" si="136"/>
        <v>15930</v>
      </c>
      <c r="AA249" s="9">
        <f t="shared" si="136"/>
        <v>16400</v>
      </c>
      <c r="AB249" s="9">
        <f t="shared" si="136"/>
        <v>16870</v>
      </c>
      <c r="AC249" s="9">
        <f t="shared" si="136"/>
        <v>17340</v>
      </c>
      <c r="AD249" s="9">
        <f t="shared" si="136"/>
        <v>17810</v>
      </c>
      <c r="AE249" s="9">
        <f t="shared" si="136"/>
        <v>18280</v>
      </c>
      <c r="AF249" s="9">
        <f t="shared" si="136"/>
        <v>18750</v>
      </c>
      <c r="AG249" s="9">
        <f t="shared" si="136"/>
        <v>19220</v>
      </c>
      <c r="AH249" s="9">
        <f t="shared" si="136"/>
        <v>19690</v>
      </c>
      <c r="AI249" s="9">
        <f t="shared" si="136"/>
        <v>20160</v>
      </c>
    </row>
    <row r="250" spans="2:35" ht="17.25" customHeight="1">
      <c r="B250" s="119"/>
      <c r="C250" s="5" t="s">
        <v>43</v>
      </c>
      <c r="D250" s="6" t="s">
        <v>26</v>
      </c>
      <c r="E250" s="6">
        <v>10000</v>
      </c>
      <c r="F250" s="6">
        <f>E250+800</f>
        <v>10800</v>
      </c>
      <c r="G250" s="6">
        <f aca="true" t="shared" si="137" ref="G250:AI250">F250+800</f>
        <v>11600</v>
      </c>
      <c r="H250" s="6">
        <f t="shared" si="137"/>
        <v>12400</v>
      </c>
      <c r="I250" s="6">
        <f t="shared" si="137"/>
        <v>13200</v>
      </c>
      <c r="J250" s="6">
        <f t="shared" si="137"/>
        <v>14000</v>
      </c>
      <c r="K250" s="6">
        <f t="shared" si="137"/>
        <v>14800</v>
      </c>
      <c r="L250" s="6">
        <f t="shared" si="137"/>
        <v>15600</v>
      </c>
      <c r="M250" s="6">
        <f t="shared" si="137"/>
        <v>16400</v>
      </c>
      <c r="N250" s="6">
        <f t="shared" si="137"/>
        <v>17200</v>
      </c>
      <c r="O250" s="6">
        <f t="shared" si="137"/>
        <v>18000</v>
      </c>
      <c r="P250" s="6">
        <f t="shared" si="137"/>
        <v>18800</v>
      </c>
      <c r="Q250" s="6">
        <f t="shared" si="137"/>
        <v>19600</v>
      </c>
      <c r="R250" s="6">
        <f t="shared" si="137"/>
        <v>20400</v>
      </c>
      <c r="S250" s="6">
        <f t="shared" si="137"/>
        <v>21200</v>
      </c>
      <c r="T250" s="6">
        <f t="shared" si="137"/>
        <v>22000</v>
      </c>
      <c r="U250" s="6">
        <f t="shared" si="137"/>
        <v>22800</v>
      </c>
      <c r="V250" s="6">
        <f t="shared" si="137"/>
        <v>23600</v>
      </c>
      <c r="W250" s="6">
        <f t="shared" si="137"/>
        <v>24400</v>
      </c>
      <c r="X250" s="6">
        <f t="shared" si="137"/>
        <v>25200</v>
      </c>
      <c r="Y250" s="6">
        <f t="shared" si="137"/>
        <v>26000</v>
      </c>
      <c r="Z250" s="6">
        <f t="shared" si="137"/>
        <v>26800</v>
      </c>
      <c r="AA250" s="6">
        <f t="shared" si="137"/>
        <v>27600</v>
      </c>
      <c r="AB250" s="6">
        <f t="shared" si="137"/>
        <v>28400</v>
      </c>
      <c r="AC250" s="6">
        <f t="shared" si="137"/>
        <v>29200</v>
      </c>
      <c r="AD250" s="6">
        <f t="shared" si="137"/>
        <v>30000</v>
      </c>
      <c r="AE250" s="6">
        <f t="shared" si="137"/>
        <v>30800</v>
      </c>
      <c r="AF250" s="6">
        <f t="shared" si="137"/>
        <v>31600</v>
      </c>
      <c r="AG250" s="6">
        <f t="shared" si="137"/>
        <v>32400</v>
      </c>
      <c r="AH250" s="6">
        <f t="shared" si="137"/>
        <v>33200</v>
      </c>
      <c r="AI250" s="6">
        <f t="shared" si="137"/>
        <v>34000</v>
      </c>
    </row>
    <row r="251" spans="2:35" ht="17.25" customHeight="1">
      <c r="B251" s="119"/>
      <c r="C251" s="121" t="s">
        <v>53</v>
      </c>
      <c r="D251" s="122"/>
      <c r="E251" s="6">
        <v>1818</v>
      </c>
      <c r="F251" s="6">
        <v>1818</v>
      </c>
      <c r="G251" s="6">
        <v>1818</v>
      </c>
      <c r="H251" s="6">
        <v>1818</v>
      </c>
      <c r="I251" s="6">
        <v>1818</v>
      </c>
      <c r="J251" s="6">
        <v>1818</v>
      </c>
      <c r="K251" s="6">
        <v>1818</v>
      </c>
      <c r="L251" s="6">
        <v>1818</v>
      </c>
      <c r="M251" s="6">
        <v>1818</v>
      </c>
      <c r="N251" s="6">
        <v>1818</v>
      </c>
      <c r="O251" s="6">
        <v>1818</v>
      </c>
      <c r="P251" s="6">
        <v>1818</v>
      </c>
      <c r="Q251" s="6">
        <v>1818</v>
      </c>
      <c r="R251" s="6">
        <v>1818</v>
      </c>
      <c r="S251" s="6">
        <v>1818</v>
      </c>
      <c r="T251" s="6">
        <v>1818</v>
      </c>
      <c r="U251" s="6">
        <v>1818</v>
      </c>
      <c r="V251" s="6">
        <v>1818</v>
      </c>
      <c r="W251" s="6">
        <v>1818</v>
      </c>
      <c r="X251" s="6">
        <v>1818</v>
      </c>
      <c r="Y251" s="6">
        <v>1818</v>
      </c>
      <c r="Z251" s="6">
        <v>1818</v>
      </c>
      <c r="AA251" s="6">
        <v>1818</v>
      </c>
      <c r="AB251" s="6">
        <v>1818</v>
      </c>
      <c r="AC251" s="6">
        <v>1818</v>
      </c>
      <c r="AD251" s="6">
        <v>1818</v>
      </c>
      <c r="AE251" s="6">
        <v>1818</v>
      </c>
      <c r="AF251" s="6">
        <v>1818</v>
      </c>
      <c r="AG251" s="6">
        <v>1818</v>
      </c>
      <c r="AH251" s="6">
        <v>1818</v>
      </c>
      <c r="AI251" s="6">
        <v>1818</v>
      </c>
    </row>
    <row r="252" spans="2:35" ht="17.25" customHeight="1">
      <c r="B252" s="119"/>
      <c r="C252" s="121" t="s">
        <v>54</v>
      </c>
      <c r="D252" s="122"/>
      <c r="E252" s="6">
        <f>E249*15/100</f>
        <v>909</v>
      </c>
      <c r="F252" s="6">
        <f aca="true" t="shared" si="138" ref="F252:AI252">F249*15/100</f>
        <v>979.5</v>
      </c>
      <c r="G252" s="6">
        <f t="shared" si="138"/>
        <v>1050</v>
      </c>
      <c r="H252" s="6">
        <f t="shared" si="138"/>
        <v>1120.5</v>
      </c>
      <c r="I252" s="6">
        <f t="shared" si="138"/>
        <v>1191</v>
      </c>
      <c r="J252" s="6">
        <f t="shared" si="138"/>
        <v>1261.5</v>
      </c>
      <c r="K252" s="6">
        <f t="shared" si="138"/>
        <v>1332</v>
      </c>
      <c r="L252" s="6">
        <f t="shared" si="138"/>
        <v>1402.5</v>
      </c>
      <c r="M252" s="6">
        <f t="shared" si="138"/>
        <v>1473</v>
      </c>
      <c r="N252" s="6">
        <f t="shared" si="138"/>
        <v>1543.5</v>
      </c>
      <c r="O252" s="6">
        <f t="shared" si="138"/>
        <v>1614</v>
      </c>
      <c r="P252" s="6">
        <f t="shared" si="138"/>
        <v>1684.5</v>
      </c>
      <c r="Q252" s="6">
        <f t="shared" si="138"/>
        <v>1755</v>
      </c>
      <c r="R252" s="6">
        <f t="shared" si="138"/>
        <v>1825.5</v>
      </c>
      <c r="S252" s="6">
        <f t="shared" si="138"/>
        <v>1896</v>
      </c>
      <c r="T252" s="6">
        <f t="shared" si="138"/>
        <v>1966.5</v>
      </c>
      <c r="U252" s="6">
        <f t="shared" si="138"/>
        <v>2037</v>
      </c>
      <c r="V252" s="6">
        <f t="shared" si="138"/>
        <v>2107.5</v>
      </c>
      <c r="W252" s="6">
        <f t="shared" si="138"/>
        <v>2178</v>
      </c>
      <c r="X252" s="6">
        <f t="shared" si="138"/>
        <v>2248.5</v>
      </c>
      <c r="Y252" s="6">
        <f t="shared" si="138"/>
        <v>2319</v>
      </c>
      <c r="Z252" s="6">
        <f t="shared" si="138"/>
        <v>2389.5</v>
      </c>
      <c r="AA252" s="6">
        <f t="shared" si="138"/>
        <v>2460</v>
      </c>
      <c r="AB252" s="6">
        <f t="shared" si="138"/>
        <v>2530.5</v>
      </c>
      <c r="AC252" s="6">
        <f t="shared" si="138"/>
        <v>2601</v>
      </c>
      <c r="AD252" s="6">
        <f t="shared" si="138"/>
        <v>2671.5</v>
      </c>
      <c r="AE252" s="6">
        <f t="shared" si="138"/>
        <v>2742</v>
      </c>
      <c r="AF252" s="6">
        <f t="shared" si="138"/>
        <v>2812.5</v>
      </c>
      <c r="AG252" s="6">
        <f t="shared" si="138"/>
        <v>2883</v>
      </c>
      <c r="AH252" s="6">
        <f t="shared" si="138"/>
        <v>2953.5</v>
      </c>
      <c r="AI252" s="6">
        <f t="shared" si="138"/>
        <v>3024</v>
      </c>
    </row>
    <row r="253" spans="2:35" ht="17.25" customHeight="1">
      <c r="B253" s="119"/>
      <c r="C253" s="121" t="s">
        <v>57</v>
      </c>
      <c r="D253" s="122"/>
      <c r="E253" s="6">
        <f>E249*50/100</f>
        <v>3030</v>
      </c>
      <c r="F253" s="6">
        <f aca="true" t="shared" si="139" ref="F253:AI253">F249*50/100</f>
        <v>3265</v>
      </c>
      <c r="G253" s="6">
        <f t="shared" si="139"/>
        <v>3500</v>
      </c>
      <c r="H253" s="6">
        <f t="shared" si="139"/>
        <v>3735</v>
      </c>
      <c r="I253" s="6">
        <f t="shared" si="139"/>
        <v>3970</v>
      </c>
      <c r="J253" s="6">
        <f t="shared" si="139"/>
        <v>4205</v>
      </c>
      <c r="K253" s="6">
        <f t="shared" si="139"/>
        <v>4440</v>
      </c>
      <c r="L253" s="6">
        <f t="shared" si="139"/>
        <v>4675</v>
      </c>
      <c r="M253" s="6">
        <f t="shared" si="139"/>
        <v>4910</v>
      </c>
      <c r="N253" s="6">
        <f t="shared" si="139"/>
        <v>5145</v>
      </c>
      <c r="O253" s="6">
        <f t="shared" si="139"/>
        <v>5380</v>
      </c>
      <c r="P253" s="6">
        <f t="shared" si="139"/>
        <v>5615</v>
      </c>
      <c r="Q253" s="6">
        <f t="shared" si="139"/>
        <v>5850</v>
      </c>
      <c r="R253" s="6">
        <f t="shared" si="139"/>
        <v>6085</v>
      </c>
      <c r="S253" s="6">
        <f t="shared" si="139"/>
        <v>6320</v>
      </c>
      <c r="T253" s="6">
        <f t="shared" si="139"/>
        <v>6555</v>
      </c>
      <c r="U253" s="6">
        <f t="shared" si="139"/>
        <v>6790</v>
      </c>
      <c r="V253" s="6">
        <f t="shared" si="139"/>
        <v>7025</v>
      </c>
      <c r="W253" s="6">
        <f t="shared" si="139"/>
        <v>7260</v>
      </c>
      <c r="X253" s="6">
        <f t="shared" si="139"/>
        <v>7495</v>
      </c>
      <c r="Y253" s="6">
        <f t="shared" si="139"/>
        <v>7730</v>
      </c>
      <c r="Z253" s="6">
        <f t="shared" si="139"/>
        <v>7965</v>
      </c>
      <c r="AA253" s="6">
        <f t="shared" si="139"/>
        <v>8200</v>
      </c>
      <c r="AB253" s="6">
        <f t="shared" si="139"/>
        <v>8435</v>
      </c>
      <c r="AC253" s="6">
        <f t="shared" si="139"/>
        <v>8670</v>
      </c>
      <c r="AD253" s="6">
        <f t="shared" si="139"/>
        <v>8905</v>
      </c>
      <c r="AE253" s="6">
        <f t="shared" si="139"/>
        <v>9140</v>
      </c>
      <c r="AF253" s="6">
        <f t="shared" si="139"/>
        <v>9375</v>
      </c>
      <c r="AG253" s="6">
        <f t="shared" si="139"/>
        <v>9610</v>
      </c>
      <c r="AH253" s="6">
        <f t="shared" si="139"/>
        <v>9845</v>
      </c>
      <c r="AI253" s="6">
        <f t="shared" si="139"/>
        <v>10080</v>
      </c>
    </row>
    <row r="254" spans="2:35" ht="17.25" customHeight="1">
      <c r="B254" s="119"/>
      <c r="C254" s="121" t="s">
        <v>58</v>
      </c>
      <c r="D254" s="122"/>
      <c r="E254" s="15">
        <f>E249*15/100</f>
        <v>909</v>
      </c>
      <c r="F254" s="15">
        <f aca="true" t="shared" si="140" ref="F254:AI254">F249*15/100</f>
        <v>979.5</v>
      </c>
      <c r="G254" s="15">
        <f t="shared" si="140"/>
        <v>1050</v>
      </c>
      <c r="H254" s="15">
        <f t="shared" si="140"/>
        <v>1120.5</v>
      </c>
      <c r="I254" s="15">
        <f t="shared" si="140"/>
        <v>1191</v>
      </c>
      <c r="J254" s="15">
        <f t="shared" si="140"/>
        <v>1261.5</v>
      </c>
      <c r="K254" s="15">
        <f t="shared" si="140"/>
        <v>1332</v>
      </c>
      <c r="L254" s="15">
        <f t="shared" si="140"/>
        <v>1402.5</v>
      </c>
      <c r="M254" s="15">
        <f t="shared" si="140"/>
        <v>1473</v>
      </c>
      <c r="N254" s="15">
        <f t="shared" si="140"/>
        <v>1543.5</v>
      </c>
      <c r="O254" s="15">
        <f t="shared" si="140"/>
        <v>1614</v>
      </c>
      <c r="P254" s="15">
        <f t="shared" si="140"/>
        <v>1684.5</v>
      </c>
      <c r="Q254" s="15">
        <f t="shared" si="140"/>
        <v>1755</v>
      </c>
      <c r="R254" s="15">
        <f t="shared" si="140"/>
        <v>1825.5</v>
      </c>
      <c r="S254" s="15">
        <f t="shared" si="140"/>
        <v>1896</v>
      </c>
      <c r="T254" s="15">
        <f t="shared" si="140"/>
        <v>1966.5</v>
      </c>
      <c r="U254" s="15">
        <f t="shared" si="140"/>
        <v>2037</v>
      </c>
      <c r="V254" s="15">
        <f t="shared" si="140"/>
        <v>2107.5</v>
      </c>
      <c r="W254" s="15">
        <f t="shared" si="140"/>
        <v>2178</v>
      </c>
      <c r="X254" s="15">
        <f t="shared" si="140"/>
        <v>2248.5</v>
      </c>
      <c r="Y254" s="15">
        <f t="shared" si="140"/>
        <v>2319</v>
      </c>
      <c r="Z254" s="15">
        <f t="shared" si="140"/>
        <v>2389.5</v>
      </c>
      <c r="AA254" s="15">
        <f t="shared" si="140"/>
        <v>2460</v>
      </c>
      <c r="AB254" s="15">
        <f t="shared" si="140"/>
        <v>2530.5</v>
      </c>
      <c r="AC254" s="15">
        <f t="shared" si="140"/>
        <v>2601</v>
      </c>
      <c r="AD254" s="15">
        <f t="shared" si="140"/>
        <v>2671.5</v>
      </c>
      <c r="AE254" s="15">
        <f t="shared" si="140"/>
        <v>2742</v>
      </c>
      <c r="AF254" s="15">
        <f t="shared" si="140"/>
        <v>2812.5</v>
      </c>
      <c r="AG254" s="15">
        <f t="shared" si="140"/>
        <v>2883</v>
      </c>
      <c r="AH254" s="15">
        <f t="shared" si="140"/>
        <v>2953.5</v>
      </c>
      <c r="AI254" s="15">
        <f t="shared" si="140"/>
        <v>3024</v>
      </c>
    </row>
    <row r="255" spans="2:35" ht="17.25" customHeight="1">
      <c r="B255" s="119"/>
      <c r="C255" s="121" t="s">
        <v>59</v>
      </c>
      <c r="D255" s="122"/>
      <c r="E255" s="15">
        <v>2480</v>
      </c>
      <c r="F255" s="15">
        <v>2480</v>
      </c>
      <c r="G255" s="15">
        <v>2480</v>
      </c>
      <c r="H255" s="15">
        <v>2480</v>
      </c>
      <c r="I255" s="15">
        <v>2480</v>
      </c>
      <c r="J255" s="15">
        <v>2480</v>
      </c>
      <c r="K255" s="15">
        <v>2480</v>
      </c>
      <c r="L255" s="15">
        <v>2480</v>
      </c>
      <c r="M255" s="15">
        <v>2480</v>
      </c>
      <c r="N255" s="15">
        <v>2480</v>
      </c>
      <c r="O255" s="15">
        <v>2480</v>
      </c>
      <c r="P255" s="15">
        <v>2480</v>
      </c>
      <c r="Q255" s="15">
        <v>2480</v>
      </c>
      <c r="R255" s="15">
        <v>2480</v>
      </c>
      <c r="S255" s="15">
        <v>2480</v>
      </c>
      <c r="T255" s="15">
        <v>2480</v>
      </c>
      <c r="U255" s="15">
        <v>2480</v>
      </c>
      <c r="V255" s="15">
        <v>2480</v>
      </c>
      <c r="W255" s="15">
        <v>2480</v>
      </c>
      <c r="X255" s="15">
        <v>2480</v>
      </c>
      <c r="Y255" s="15">
        <v>2480</v>
      </c>
      <c r="Z255" s="15">
        <v>2480</v>
      </c>
      <c r="AA255" s="15">
        <v>2480</v>
      </c>
      <c r="AB255" s="15">
        <v>2480</v>
      </c>
      <c r="AC255" s="15">
        <v>2480</v>
      </c>
      <c r="AD255" s="15">
        <v>2480</v>
      </c>
      <c r="AE255" s="15">
        <v>2480</v>
      </c>
      <c r="AF255" s="15">
        <v>2480</v>
      </c>
      <c r="AG255" s="15">
        <v>2480</v>
      </c>
      <c r="AH255" s="15">
        <v>2480</v>
      </c>
      <c r="AI255" s="15">
        <v>2480</v>
      </c>
    </row>
    <row r="256" spans="2:35" s="17" customFormat="1" ht="17.25" customHeight="1">
      <c r="B256" s="119"/>
      <c r="C256" s="128" t="s">
        <v>60</v>
      </c>
      <c r="D256" s="129"/>
      <c r="E256" s="16">
        <f aca="true" t="shared" si="141" ref="E256:AI256">E255+E254+E253+E252+E251+E250</f>
        <v>19146</v>
      </c>
      <c r="F256" s="16">
        <f t="shared" si="141"/>
        <v>20322</v>
      </c>
      <c r="G256" s="16">
        <f t="shared" si="141"/>
        <v>21498</v>
      </c>
      <c r="H256" s="16">
        <f t="shared" si="141"/>
        <v>22674</v>
      </c>
      <c r="I256" s="16">
        <f t="shared" si="141"/>
        <v>23850</v>
      </c>
      <c r="J256" s="16">
        <f t="shared" si="141"/>
        <v>25026</v>
      </c>
      <c r="K256" s="16">
        <f t="shared" si="141"/>
        <v>26202</v>
      </c>
      <c r="L256" s="16">
        <f t="shared" si="141"/>
        <v>27378</v>
      </c>
      <c r="M256" s="16">
        <f t="shared" si="141"/>
        <v>28554</v>
      </c>
      <c r="N256" s="16">
        <f t="shared" si="141"/>
        <v>29730</v>
      </c>
      <c r="O256" s="16">
        <f t="shared" si="141"/>
        <v>30906</v>
      </c>
      <c r="P256" s="16">
        <f t="shared" si="141"/>
        <v>32082</v>
      </c>
      <c r="Q256" s="16">
        <f t="shared" si="141"/>
        <v>33258</v>
      </c>
      <c r="R256" s="16">
        <f t="shared" si="141"/>
        <v>34434</v>
      </c>
      <c r="S256" s="16">
        <f t="shared" si="141"/>
        <v>35610</v>
      </c>
      <c r="T256" s="16">
        <f t="shared" si="141"/>
        <v>36786</v>
      </c>
      <c r="U256" s="16">
        <f t="shared" si="141"/>
        <v>37962</v>
      </c>
      <c r="V256" s="16">
        <f t="shared" si="141"/>
        <v>39138</v>
      </c>
      <c r="W256" s="16">
        <f t="shared" si="141"/>
        <v>40314</v>
      </c>
      <c r="X256" s="16">
        <f t="shared" si="141"/>
        <v>41490</v>
      </c>
      <c r="Y256" s="16">
        <f t="shared" si="141"/>
        <v>42666</v>
      </c>
      <c r="Z256" s="16">
        <f t="shared" si="141"/>
        <v>43842</v>
      </c>
      <c r="AA256" s="16">
        <f t="shared" si="141"/>
        <v>45018</v>
      </c>
      <c r="AB256" s="16">
        <f t="shared" si="141"/>
        <v>46194</v>
      </c>
      <c r="AC256" s="16">
        <f t="shared" si="141"/>
        <v>47370</v>
      </c>
      <c r="AD256" s="16">
        <f t="shared" si="141"/>
        <v>48546</v>
      </c>
      <c r="AE256" s="16">
        <f t="shared" si="141"/>
        <v>49722</v>
      </c>
      <c r="AF256" s="16">
        <f t="shared" si="141"/>
        <v>50898</v>
      </c>
      <c r="AG256" s="16">
        <f t="shared" si="141"/>
        <v>52074</v>
      </c>
      <c r="AH256" s="16">
        <f t="shared" si="141"/>
        <v>53250</v>
      </c>
      <c r="AI256" s="16">
        <f t="shared" si="141"/>
        <v>54426</v>
      </c>
    </row>
    <row r="257" spans="2:35" s="18" customFormat="1" ht="17.25" customHeight="1">
      <c r="B257" s="119"/>
      <c r="C257" s="121" t="s">
        <v>61</v>
      </c>
      <c r="D257" s="122"/>
      <c r="E257" s="9">
        <v>1760</v>
      </c>
      <c r="F257" s="9">
        <v>1760</v>
      </c>
      <c r="G257" s="9">
        <v>1760</v>
      </c>
      <c r="H257" s="9">
        <v>1760</v>
      </c>
      <c r="I257" s="9">
        <v>1760</v>
      </c>
      <c r="J257" s="9">
        <v>1760</v>
      </c>
      <c r="K257" s="9">
        <v>1760</v>
      </c>
      <c r="L257" s="9">
        <v>1760</v>
      </c>
      <c r="M257" s="9">
        <v>1760</v>
      </c>
      <c r="N257" s="9">
        <v>1760</v>
      </c>
      <c r="O257" s="9">
        <v>1760</v>
      </c>
      <c r="P257" s="9">
        <v>1760</v>
      </c>
      <c r="Q257" s="9">
        <v>1760</v>
      </c>
      <c r="R257" s="9">
        <v>1760</v>
      </c>
      <c r="S257" s="9">
        <v>1760</v>
      </c>
      <c r="T257" s="9">
        <v>1760</v>
      </c>
      <c r="U257" s="9">
        <v>1760</v>
      </c>
      <c r="V257" s="9">
        <v>1760</v>
      </c>
      <c r="W257" s="9">
        <v>1760</v>
      </c>
      <c r="X257" s="9">
        <v>1760</v>
      </c>
      <c r="Y257" s="9">
        <v>1760</v>
      </c>
      <c r="Z257" s="9">
        <v>1760</v>
      </c>
      <c r="AA257" s="9">
        <v>1760</v>
      </c>
      <c r="AB257" s="9">
        <v>1760</v>
      </c>
      <c r="AC257" s="9">
        <v>1760</v>
      </c>
      <c r="AD257" s="9">
        <v>1760</v>
      </c>
      <c r="AE257" s="9">
        <v>1760</v>
      </c>
      <c r="AF257" s="9">
        <v>1760</v>
      </c>
      <c r="AG257" s="9">
        <v>1760</v>
      </c>
      <c r="AH257" s="9">
        <v>1760</v>
      </c>
      <c r="AI257" s="9">
        <v>1760</v>
      </c>
    </row>
    <row r="258" spans="2:35" s="18" customFormat="1" ht="17.25" customHeight="1">
      <c r="B258" s="119"/>
      <c r="C258" s="121" t="s">
        <v>62</v>
      </c>
      <c r="D258" s="122"/>
      <c r="E258" s="9">
        <v>113</v>
      </c>
      <c r="F258" s="9">
        <v>113</v>
      </c>
      <c r="G258" s="9">
        <v>113</v>
      </c>
      <c r="H258" s="9">
        <v>113</v>
      </c>
      <c r="I258" s="9">
        <v>113</v>
      </c>
      <c r="J258" s="9">
        <v>113</v>
      </c>
      <c r="K258" s="9">
        <v>113</v>
      </c>
      <c r="L258" s="9">
        <v>113</v>
      </c>
      <c r="M258" s="9">
        <v>113</v>
      </c>
      <c r="N258" s="9">
        <v>113</v>
      </c>
      <c r="O258" s="9">
        <v>113</v>
      </c>
      <c r="P258" s="9">
        <v>113</v>
      </c>
      <c r="Q258" s="9">
        <v>113</v>
      </c>
      <c r="R258" s="9">
        <v>113</v>
      </c>
      <c r="S258" s="9">
        <v>113</v>
      </c>
      <c r="T258" s="9">
        <v>113</v>
      </c>
      <c r="U258" s="9">
        <v>113</v>
      </c>
      <c r="V258" s="9">
        <v>113</v>
      </c>
      <c r="W258" s="9">
        <v>113</v>
      </c>
      <c r="X258" s="9">
        <v>113</v>
      </c>
      <c r="Y258" s="9">
        <v>113</v>
      </c>
      <c r="Z258" s="9">
        <v>113</v>
      </c>
      <c r="AA258" s="9">
        <v>113</v>
      </c>
      <c r="AB258" s="9">
        <v>113</v>
      </c>
      <c r="AC258" s="9">
        <v>113</v>
      </c>
      <c r="AD258" s="9">
        <v>113</v>
      </c>
      <c r="AE258" s="9">
        <v>113</v>
      </c>
      <c r="AF258" s="9">
        <v>113</v>
      </c>
      <c r="AG258" s="9">
        <v>113</v>
      </c>
      <c r="AH258" s="9">
        <v>113</v>
      </c>
      <c r="AI258" s="9">
        <v>113</v>
      </c>
    </row>
    <row r="259" spans="2:35" s="18" customFormat="1" ht="17.25" customHeight="1">
      <c r="B259" s="119"/>
      <c r="C259" s="121" t="s">
        <v>63</v>
      </c>
      <c r="D259" s="122"/>
      <c r="E259" s="19">
        <f>E250*1.5/100</f>
        <v>150</v>
      </c>
      <c r="F259" s="19">
        <f aca="true" t="shared" si="142" ref="F259:AI259">F250*1.5/100</f>
        <v>162</v>
      </c>
      <c r="G259" s="19">
        <f t="shared" si="142"/>
        <v>174</v>
      </c>
      <c r="H259" s="19">
        <f t="shared" si="142"/>
        <v>186</v>
      </c>
      <c r="I259" s="19">
        <f t="shared" si="142"/>
        <v>198</v>
      </c>
      <c r="J259" s="19">
        <f t="shared" si="142"/>
        <v>210</v>
      </c>
      <c r="K259" s="19">
        <f t="shared" si="142"/>
        <v>222</v>
      </c>
      <c r="L259" s="19">
        <f t="shared" si="142"/>
        <v>234</v>
      </c>
      <c r="M259" s="19">
        <f t="shared" si="142"/>
        <v>246</v>
      </c>
      <c r="N259" s="19">
        <f t="shared" si="142"/>
        <v>258</v>
      </c>
      <c r="O259" s="19">
        <f t="shared" si="142"/>
        <v>270</v>
      </c>
      <c r="P259" s="19">
        <f t="shared" si="142"/>
        <v>282</v>
      </c>
      <c r="Q259" s="19">
        <f t="shared" si="142"/>
        <v>294</v>
      </c>
      <c r="R259" s="19">
        <f t="shared" si="142"/>
        <v>306</v>
      </c>
      <c r="S259" s="19">
        <f t="shared" si="142"/>
        <v>318</v>
      </c>
      <c r="T259" s="19">
        <f t="shared" si="142"/>
        <v>330</v>
      </c>
      <c r="U259" s="19">
        <f t="shared" si="142"/>
        <v>342</v>
      </c>
      <c r="V259" s="19">
        <f t="shared" si="142"/>
        <v>354</v>
      </c>
      <c r="W259" s="19">
        <f t="shared" si="142"/>
        <v>366</v>
      </c>
      <c r="X259" s="19">
        <f t="shared" si="142"/>
        <v>378</v>
      </c>
      <c r="Y259" s="19">
        <f t="shared" si="142"/>
        <v>390</v>
      </c>
      <c r="Z259" s="19">
        <f t="shared" si="142"/>
        <v>402</v>
      </c>
      <c r="AA259" s="19">
        <f t="shared" si="142"/>
        <v>414</v>
      </c>
      <c r="AB259" s="19">
        <f t="shared" si="142"/>
        <v>426</v>
      </c>
      <c r="AC259" s="19">
        <f t="shared" si="142"/>
        <v>438</v>
      </c>
      <c r="AD259" s="19">
        <f t="shared" si="142"/>
        <v>450</v>
      </c>
      <c r="AE259" s="19">
        <f t="shared" si="142"/>
        <v>462</v>
      </c>
      <c r="AF259" s="19">
        <f t="shared" si="142"/>
        <v>474</v>
      </c>
      <c r="AG259" s="19">
        <f t="shared" si="142"/>
        <v>486</v>
      </c>
      <c r="AH259" s="19">
        <f t="shared" si="142"/>
        <v>498</v>
      </c>
      <c r="AI259" s="19">
        <f t="shared" si="142"/>
        <v>510</v>
      </c>
    </row>
    <row r="260" spans="2:35" s="17" customFormat="1" ht="17.25" customHeight="1">
      <c r="B260" s="119"/>
      <c r="C260" s="128" t="s">
        <v>64</v>
      </c>
      <c r="D260" s="129"/>
      <c r="E260" s="19">
        <f aca="true" t="shared" si="143" ref="E260:AI260">E259+E258+E257</f>
        <v>2023</v>
      </c>
      <c r="F260" s="19">
        <f t="shared" si="143"/>
        <v>2035</v>
      </c>
      <c r="G260" s="19">
        <f t="shared" si="143"/>
        <v>2047</v>
      </c>
      <c r="H260" s="19">
        <f t="shared" si="143"/>
        <v>2059</v>
      </c>
      <c r="I260" s="19">
        <f t="shared" si="143"/>
        <v>2071</v>
      </c>
      <c r="J260" s="19">
        <f t="shared" si="143"/>
        <v>2083</v>
      </c>
      <c r="K260" s="19">
        <f t="shared" si="143"/>
        <v>2095</v>
      </c>
      <c r="L260" s="19">
        <f t="shared" si="143"/>
        <v>2107</v>
      </c>
      <c r="M260" s="19">
        <f t="shared" si="143"/>
        <v>2119</v>
      </c>
      <c r="N260" s="19">
        <f t="shared" si="143"/>
        <v>2131</v>
      </c>
      <c r="O260" s="19">
        <f t="shared" si="143"/>
        <v>2143</v>
      </c>
      <c r="P260" s="19">
        <f t="shared" si="143"/>
        <v>2155</v>
      </c>
      <c r="Q260" s="19">
        <f t="shared" si="143"/>
        <v>2167</v>
      </c>
      <c r="R260" s="19">
        <f t="shared" si="143"/>
        <v>2179</v>
      </c>
      <c r="S260" s="19">
        <f t="shared" si="143"/>
        <v>2191</v>
      </c>
      <c r="T260" s="19">
        <f t="shared" si="143"/>
        <v>2203</v>
      </c>
      <c r="U260" s="19">
        <f t="shared" si="143"/>
        <v>2215</v>
      </c>
      <c r="V260" s="19">
        <f t="shared" si="143"/>
        <v>2227</v>
      </c>
      <c r="W260" s="19">
        <f t="shared" si="143"/>
        <v>2239</v>
      </c>
      <c r="X260" s="19">
        <f t="shared" si="143"/>
        <v>2251</v>
      </c>
      <c r="Y260" s="19">
        <f t="shared" si="143"/>
        <v>2263</v>
      </c>
      <c r="Z260" s="19">
        <f t="shared" si="143"/>
        <v>2275</v>
      </c>
      <c r="AA260" s="19">
        <f t="shared" si="143"/>
        <v>2287</v>
      </c>
      <c r="AB260" s="19">
        <f t="shared" si="143"/>
        <v>2299</v>
      </c>
      <c r="AC260" s="19">
        <f t="shared" si="143"/>
        <v>2311</v>
      </c>
      <c r="AD260" s="19">
        <f t="shared" si="143"/>
        <v>2323</v>
      </c>
      <c r="AE260" s="19">
        <f t="shared" si="143"/>
        <v>2335</v>
      </c>
      <c r="AF260" s="19">
        <f t="shared" si="143"/>
        <v>2347</v>
      </c>
      <c r="AG260" s="19">
        <f t="shared" si="143"/>
        <v>2359</v>
      </c>
      <c r="AH260" s="19">
        <f t="shared" si="143"/>
        <v>2371</v>
      </c>
      <c r="AI260" s="19">
        <f t="shared" si="143"/>
        <v>2383</v>
      </c>
    </row>
    <row r="261" spans="2:35" s="17" customFormat="1" ht="17.25" customHeight="1">
      <c r="B261" s="120"/>
      <c r="C261" s="128" t="s">
        <v>65</v>
      </c>
      <c r="D261" s="129"/>
      <c r="E261" s="19">
        <f aca="true" t="shared" si="144" ref="E261:AI261">E256-E260</f>
        <v>17123</v>
      </c>
      <c r="F261" s="19">
        <f t="shared" si="144"/>
        <v>18287</v>
      </c>
      <c r="G261" s="19">
        <f t="shared" si="144"/>
        <v>19451</v>
      </c>
      <c r="H261" s="19">
        <f t="shared" si="144"/>
        <v>20615</v>
      </c>
      <c r="I261" s="19">
        <f t="shared" si="144"/>
        <v>21779</v>
      </c>
      <c r="J261" s="19">
        <f t="shared" si="144"/>
        <v>22943</v>
      </c>
      <c r="K261" s="19">
        <f t="shared" si="144"/>
        <v>24107</v>
      </c>
      <c r="L261" s="19">
        <f t="shared" si="144"/>
        <v>25271</v>
      </c>
      <c r="M261" s="19">
        <f t="shared" si="144"/>
        <v>26435</v>
      </c>
      <c r="N261" s="19">
        <f t="shared" si="144"/>
        <v>27599</v>
      </c>
      <c r="O261" s="19">
        <f t="shared" si="144"/>
        <v>28763</v>
      </c>
      <c r="P261" s="19">
        <f t="shared" si="144"/>
        <v>29927</v>
      </c>
      <c r="Q261" s="19">
        <f t="shared" si="144"/>
        <v>31091</v>
      </c>
      <c r="R261" s="19">
        <f t="shared" si="144"/>
        <v>32255</v>
      </c>
      <c r="S261" s="19">
        <f t="shared" si="144"/>
        <v>33419</v>
      </c>
      <c r="T261" s="19">
        <f t="shared" si="144"/>
        <v>34583</v>
      </c>
      <c r="U261" s="19">
        <f t="shared" si="144"/>
        <v>35747</v>
      </c>
      <c r="V261" s="19">
        <f t="shared" si="144"/>
        <v>36911</v>
      </c>
      <c r="W261" s="19">
        <f t="shared" si="144"/>
        <v>38075</v>
      </c>
      <c r="X261" s="19">
        <f t="shared" si="144"/>
        <v>39239</v>
      </c>
      <c r="Y261" s="19">
        <f t="shared" si="144"/>
        <v>40403</v>
      </c>
      <c r="Z261" s="19">
        <f t="shared" si="144"/>
        <v>41567</v>
      </c>
      <c r="AA261" s="19">
        <f t="shared" si="144"/>
        <v>42731</v>
      </c>
      <c r="AB261" s="19">
        <f t="shared" si="144"/>
        <v>43895</v>
      </c>
      <c r="AC261" s="19">
        <f t="shared" si="144"/>
        <v>45059</v>
      </c>
      <c r="AD261" s="19">
        <f t="shared" si="144"/>
        <v>46223</v>
      </c>
      <c r="AE261" s="19">
        <f t="shared" si="144"/>
        <v>47387</v>
      </c>
      <c r="AF261" s="19">
        <f t="shared" si="144"/>
        <v>48551</v>
      </c>
      <c r="AG261" s="19">
        <f t="shared" si="144"/>
        <v>49715</v>
      </c>
      <c r="AH261" s="19">
        <f t="shared" si="144"/>
        <v>50879</v>
      </c>
      <c r="AI261" s="19">
        <f t="shared" si="144"/>
        <v>52043</v>
      </c>
    </row>
    <row r="262" spans="2:35" ht="6.75" customHeight="1">
      <c r="B262" s="123"/>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5"/>
    </row>
    <row r="263" spans="2:35" ht="17.25" customHeight="1">
      <c r="B263" s="118">
        <v>17</v>
      </c>
      <c r="C263" s="7" t="s">
        <v>20</v>
      </c>
      <c r="D263" s="8" t="s">
        <v>4</v>
      </c>
      <c r="E263" s="9">
        <v>9850</v>
      </c>
      <c r="F263" s="9">
        <f>E263+740</f>
        <v>10590</v>
      </c>
      <c r="G263" s="9">
        <f aca="true" t="shared" si="145" ref="G263:Y263">F263+740</f>
        <v>11330</v>
      </c>
      <c r="H263" s="9">
        <f t="shared" si="145"/>
        <v>12070</v>
      </c>
      <c r="I263" s="9">
        <f t="shared" si="145"/>
        <v>12810</v>
      </c>
      <c r="J263" s="9">
        <f t="shared" si="145"/>
        <v>13550</v>
      </c>
      <c r="K263" s="9">
        <f t="shared" si="145"/>
        <v>14290</v>
      </c>
      <c r="L263" s="9">
        <f t="shared" si="145"/>
        <v>15030</v>
      </c>
      <c r="M263" s="9">
        <f t="shared" si="145"/>
        <v>15770</v>
      </c>
      <c r="N263" s="9">
        <f t="shared" si="145"/>
        <v>16510</v>
      </c>
      <c r="O263" s="9">
        <f t="shared" si="145"/>
        <v>17250</v>
      </c>
      <c r="P263" s="9">
        <f t="shared" si="145"/>
        <v>17990</v>
      </c>
      <c r="Q263" s="9">
        <f t="shared" si="145"/>
        <v>18730</v>
      </c>
      <c r="R263" s="9">
        <f t="shared" si="145"/>
        <v>19470</v>
      </c>
      <c r="S263" s="9">
        <f t="shared" si="145"/>
        <v>20210</v>
      </c>
      <c r="T263" s="9">
        <f t="shared" si="145"/>
        <v>20950</v>
      </c>
      <c r="U263" s="9">
        <f t="shared" si="145"/>
        <v>21690</v>
      </c>
      <c r="V263" s="9">
        <f t="shared" si="145"/>
        <v>22430</v>
      </c>
      <c r="W263" s="9">
        <f t="shared" si="145"/>
        <v>23170</v>
      </c>
      <c r="X263" s="9">
        <f t="shared" si="145"/>
        <v>23910</v>
      </c>
      <c r="Y263" s="9">
        <f t="shared" si="145"/>
        <v>24650</v>
      </c>
      <c r="Z263" s="139" t="s">
        <v>72</v>
      </c>
      <c r="AA263" s="140"/>
      <c r="AB263" s="140"/>
      <c r="AC263" s="140"/>
      <c r="AD263" s="140"/>
      <c r="AE263" s="140"/>
      <c r="AF263" s="140"/>
      <c r="AG263" s="140"/>
      <c r="AH263" s="140"/>
      <c r="AI263" s="141"/>
    </row>
    <row r="264" spans="2:35" ht="17.25" customHeight="1">
      <c r="B264" s="119"/>
      <c r="C264" s="5" t="s">
        <v>44</v>
      </c>
      <c r="D264" s="6" t="s">
        <v>26</v>
      </c>
      <c r="E264" s="6">
        <v>16000</v>
      </c>
      <c r="F264" s="6">
        <f>E264+1200</f>
        <v>17200</v>
      </c>
      <c r="G264" s="6">
        <f aca="true" t="shared" si="146" ref="G264:Y264">F264+1200</f>
        <v>18400</v>
      </c>
      <c r="H264" s="6">
        <f t="shared" si="146"/>
        <v>19600</v>
      </c>
      <c r="I264" s="6">
        <f t="shared" si="146"/>
        <v>20800</v>
      </c>
      <c r="J264" s="6">
        <f t="shared" si="146"/>
        <v>22000</v>
      </c>
      <c r="K264" s="6">
        <f t="shared" si="146"/>
        <v>23200</v>
      </c>
      <c r="L264" s="6">
        <f t="shared" si="146"/>
        <v>24400</v>
      </c>
      <c r="M264" s="6">
        <f t="shared" si="146"/>
        <v>25600</v>
      </c>
      <c r="N264" s="6">
        <f t="shared" si="146"/>
        <v>26800</v>
      </c>
      <c r="O264" s="6">
        <f t="shared" si="146"/>
        <v>28000</v>
      </c>
      <c r="P264" s="6">
        <f t="shared" si="146"/>
        <v>29200</v>
      </c>
      <c r="Q264" s="6">
        <f t="shared" si="146"/>
        <v>30400</v>
      </c>
      <c r="R264" s="6">
        <f t="shared" si="146"/>
        <v>31600</v>
      </c>
      <c r="S264" s="6">
        <f t="shared" si="146"/>
        <v>32800</v>
      </c>
      <c r="T264" s="6">
        <f t="shared" si="146"/>
        <v>34000</v>
      </c>
      <c r="U264" s="6">
        <f t="shared" si="146"/>
        <v>35200</v>
      </c>
      <c r="V264" s="6">
        <f t="shared" si="146"/>
        <v>36400</v>
      </c>
      <c r="W264" s="6">
        <f t="shared" si="146"/>
        <v>37600</v>
      </c>
      <c r="X264" s="6">
        <f t="shared" si="146"/>
        <v>38800</v>
      </c>
      <c r="Y264" s="6">
        <f t="shared" si="146"/>
        <v>40000</v>
      </c>
      <c r="Z264" s="142"/>
      <c r="AA264" s="143"/>
      <c r="AB264" s="143"/>
      <c r="AC264" s="143"/>
      <c r="AD264" s="143"/>
      <c r="AE264" s="143"/>
      <c r="AF264" s="143"/>
      <c r="AG264" s="143"/>
      <c r="AH264" s="143"/>
      <c r="AI264" s="144"/>
    </row>
    <row r="265" spans="2:35" ht="17.25" customHeight="1">
      <c r="B265" s="119"/>
      <c r="C265" s="121" t="s">
        <v>53</v>
      </c>
      <c r="D265" s="122"/>
      <c r="E265" s="6">
        <v>2955</v>
      </c>
      <c r="F265" s="6">
        <v>2955</v>
      </c>
      <c r="G265" s="6">
        <v>2955</v>
      </c>
      <c r="H265" s="6">
        <v>2955</v>
      </c>
      <c r="I265" s="6">
        <v>2955</v>
      </c>
      <c r="J265" s="6">
        <v>2955</v>
      </c>
      <c r="K265" s="6">
        <v>2955</v>
      </c>
      <c r="L265" s="6">
        <v>2955</v>
      </c>
      <c r="M265" s="6">
        <v>2955</v>
      </c>
      <c r="N265" s="6">
        <v>2955</v>
      </c>
      <c r="O265" s="6">
        <v>2955</v>
      </c>
      <c r="P265" s="6">
        <v>2955</v>
      </c>
      <c r="Q265" s="6">
        <v>2955</v>
      </c>
      <c r="R265" s="6">
        <v>2955</v>
      </c>
      <c r="S265" s="6">
        <v>2955</v>
      </c>
      <c r="T265" s="6">
        <v>2955</v>
      </c>
      <c r="U265" s="6">
        <v>2955</v>
      </c>
      <c r="V265" s="6">
        <v>2955</v>
      </c>
      <c r="W265" s="6">
        <v>2955</v>
      </c>
      <c r="X265" s="6">
        <v>2955</v>
      </c>
      <c r="Y265" s="6">
        <v>2955</v>
      </c>
      <c r="Z265" s="142"/>
      <c r="AA265" s="143"/>
      <c r="AB265" s="143"/>
      <c r="AC265" s="143"/>
      <c r="AD265" s="143"/>
      <c r="AE265" s="143"/>
      <c r="AF265" s="143"/>
      <c r="AG265" s="143"/>
      <c r="AH265" s="143"/>
      <c r="AI265" s="144"/>
    </row>
    <row r="266" spans="2:35" ht="17.25" customHeight="1">
      <c r="B266" s="119"/>
      <c r="C266" s="121" t="s">
        <v>54</v>
      </c>
      <c r="D266" s="122"/>
      <c r="E266" s="6">
        <f>E263*15/100</f>
        <v>1477.5</v>
      </c>
      <c r="F266" s="6">
        <f aca="true" t="shared" si="147" ref="F266:Y266">F263*15/100</f>
        <v>1588.5</v>
      </c>
      <c r="G266" s="6">
        <f t="shared" si="147"/>
        <v>1699.5</v>
      </c>
      <c r="H266" s="6">
        <f t="shared" si="147"/>
        <v>1810.5</v>
      </c>
      <c r="I266" s="6">
        <f t="shared" si="147"/>
        <v>1921.5</v>
      </c>
      <c r="J266" s="6">
        <f t="shared" si="147"/>
        <v>2032.5</v>
      </c>
      <c r="K266" s="6">
        <f t="shared" si="147"/>
        <v>2143.5</v>
      </c>
      <c r="L266" s="6">
        <f t="shared" si="147"/>
        <v>2254.5</v>
      </c>
      <c r="M266" s="6">
        <f t="shared" si="147"/>
        <v>2365.5</v>
      </c>
      <c r="N266" s="6">
        <f t="shared" si="147"/>
        <v>2476.5</v>
      </c>
      <c r="O266" s="6">
        <f t="shared" si="147"/>
        <v>2587.5</v>
      </c>
      <c r="P266" s="6">
        <f t="shared" si="147"/>
        <v>2698.5</v>
      </c>
      <c r="Q266" s="6">
        <f t="shared" si="147"/>
        <v>2809.5</v>
      </c>
      <c r="R266" s="6">
        <f t="shared" si="147"/>
        <v>2920.5</v>
      </c>
      <c r="S266" s="6">
        <f t="shared" si="147"/>
        <v>3031.5</v>
      </c>
      <c r="T266" s="6">
        <f t="shared" si="147"/>
        <v>3142.5</v>
      </c>
      <c r="U266" s="6">
        <f t="shared" si="147"/>
        <v>3253.5</v>
      </c>
      <c r="V266" s="6">
        <f t="shared" si="147"/>
        <v>3364.5</v>
      </c>
      <c r="W266" s="6">
        <f t="shared" si="147"/>
        <v>3475.5</v>
      </c>
      <c r="X266" s="6">
        <f t="shared" si="147"/>
        <v>3586.5</v>
      </c>
      <c r="Y266" s="6">
        <f t="shared" si="147"/>
        <v>3697.5</v>
      </c>
      <c r="Z266" s="142"/>
      <c r="AA266" s="143"/>
      <c r="AB266" s="143"/>
      <c r="AC266" s="143"/>
      <c r="AD266" s="143"/>
      <c r="AE266" s="143"/>
      <c r="AF266" s="143"/>
      <c r="AG266" s="143"/>
      <c r="AH266" s="143"/>
      <c r="AI266" s="144"/>
    </row>
    <row r="267" spans="2:35" ht="17.25" customHeight="1">
      <c r="B267" s="119"/>
      <c r="C267" s="121" t="s">
        <v>57</v>
      </c>
      <c r="D267" s="122"/>
      <c r="E267" s="6">
        <f>E263*50/100</f>
        <v>4925</v>
      </c>
      <c r="F267" s="6">
        <f aca="true" t="shared" si="148" ref="F267:Y267">F263*50/100</f>
        <v>5295</v>
      </c>
      <c r="G267" s="6">
        <f t="shared" si="148"/>
        <v>5665</v>
      </c>
      <c r="H267" s="6">
        <f t="shared" si="148"/>
        <v>6035</v>
      </c>
      <c r="I267" s="6">
        <f t="shared" si="148"/>
        <v>6405</v>
      </c>
      <c r="J267" s="6">
        <f t="shared" si="148"/>
        <v>6775</v>
      </c>
      <c r="K267" s="6">
        <f t="shared" si="148"/>
        <v>7145</v>
      </c>
      <c r="L267" s="6">
        <f t="shared" si="148"/>
        <v>7515</v>
      </c>
      <c r="M267" s="6">
        <f t="shared" si="148"/>
        <v>7885</v>
      </c>
      <c r="N267" s="6">
        <f t="shared" si="148"/>
        <v>8255</v>
      </c>
      <c r="O267" s="6">
        <f t="shared" si="148"/>
        <v>8625</v>
      </c>
      <c r="P267" s="6">
        <f t="shared" si="148"/>
        <v>8995</v>
      </c>
      <c r="Q267" s="6">
        <f t="shared" si="148"/>
        <v>9365</v>
      </c>
      <c r="R267" s="6">
        <f t="shared" si="148"/>
        <v>9735</v>
      </c>
      <c r="S267" s="6">
        <f t="shared" si="148"/>
        <v>10105</v>
      </c>
      <c r="T267" s="6">
        <f t="shared" si="148"/>
        <v>10475</v>
      </c>
      <c r="U267" s="6">
        <f t="shared" si="148"/>
        <v>10845</v>
      </c>
      <c r="V267" s="6">
        <f t="shared" si="148"/>
        <v>11215</v>
      </c>
      <c r="W267" s="6">
        <f t="shared" si="148"/>
        <v>11585</v>
      </c>
      <c r="X267" s="6">
        <f t="shared" si="148"/>
        <v>11955</v>
      </c>
      <c r="Y267" s="6">
        <f t="shared" si="148"/>
        <v>12325</v>
      </c>
      <c r="Z267" s="142"/>
      <c r="AA267" s="143"/>
      <c r="AB267" s="143"/>
      <c r="AC267" s="143"/>
      <c r="AD267" s="143"/>
      <c r="AE267" s="143"/>
      <c r="AF267" s="143"/>
      <c r="AG267" s="143"/>
      <c r="AH267" s="143"/>
      <c r="AI267" s="144"/>
    </row>
    <row r="268" spans="2:35" ht="17.25" customHeight="1">
      <c r="B268" s="119"/>
      <c r="C268" s="121" t="s">
        <v>58</v>
      </c>
      <c r="D268" s="122"/>
      <c r="E268" s="15">
        <f>E263*15/100</f>
        <v>1477.5</v>
      </c>
      <c r="F268" s="15">
        <f aca="true" t="shared" si="149" ref="F268:Y268">F263*15/100</f>
        <v>1588.5</v>
      </c>
      <c r="G268" s="15">
        <f t="shared" si="149"/>
        <v>1699.5</v>
      </c>
      <c r="H268" s="15">
        <f t="shared" si="149"/>
        <v>1810.5</v>
      </c>
      <c r="I268" s="15">
        <f t="shared" si="149"/>
        <v>1921.5</v>
      </c>
      <c r="J268" s="15">
        <f t="shared" si="149"/>
        <v>2032.5</v>
      </c>
      <c r="K268" s="15">
        <f t="shared" si="149"/>
        <v>2143.5</v>
      </c>
      <c r="L268" s="15">
        <f t="shared" si="149"/>
        <v>2254.5</v>
      </c>
      <c r="M268" s="15">
        <f t="shared" si="149"/>
        <v>2365.5</v>
      </c>
      <c r="N268" s="15">
        <f t="shared" si="149"/>
        <v>2476.5</v>
      </c>
      <c r="O268" s="15">
        <f t="shared" si="149"/>
        <v>2587.5</v>
      </c>
      <c r="P268" s="15">
        <f t="shared" si="149"/>
        <v>2698.5</v>
      </c>
      <c r="Q268" s="15">
        <f t="shared" si="149"/>
        <v>2809.5</v>
      </c>
      <c r="R268" s="15">
        <f t="shared" si="149"/>
        <v>2920.5</v>
      </c>
      <c r="S268" s="15">
        <f t="shared" si="149"/>
        <v>3031.5</v>
      </c>
      <c r="T268" s="15">
        <f t="shared" si="149"/>
        <v>3142.5</v>
      </c>
      <c r="U268" s="15">
        <f t="shared" si="149"/>
        <v>3253.5</v>
      </c>
      <c r="V268" s="15">
        <f t="shared" si="149"/>
        <v>3364.5</v>
      </c>
      <c r="W268" s="15">
        <f t="shared" si="149"/>
        <v>3475.5</v>
      </c>
      <c r="X268" s="15">
        <f t="shared" si="149"/>
        <v>3586.5</v>
      </c>
      <c r="Y268" s="15">
        <f t="shared" si="149"/>
        <v>3697.5</v>
      </c>
      <c r="Z268" s="142"/>
      <c r="AA268" s="143"/>
      <c r="AB268" s="143"/>
      <c r="AC268" s="143"/>
      <c r="AD268" s="143"/>
      <c r="AE268" s="143"/>
      <c r="AF268" s="143"/>
      <c r="AG268" s="143"/>
      <c r="AH268" s="143"/>
      <c r="AI268" s="144"/>
    </row>
    <row r="269" spans="2:35" ht="17.25" customHeight="1">
      <c r="B269" s="119"/>
      <c r="C269" s="121" t="s">
        <v>59</v>
      </c>
      <c r="D269" s="122"/>
      <c r="E269" s="15">
        <v>2480</v>
      </c>
      <c r="F269" s="15">
        <v>2480</v>
      </c>
      <c r="G269" s="15">
        <v>2480</v>
      </c>
      <c r="H269" s="15">
        <v>2480</v>
      </c>
      <c r="I269" s="15">
        <v>2480</v>
      </c>
      <c r="J269" s="15">
        <v>2480</v>
      </c>
      <c r="K269" s="15">
        <v>2480</v>
      </c>
      <c r="L269" s="15">
        <v>2480</v>
      </c>
      <c r="M269" s="15">
        <v>2480</v>
      </c>
      <c r="N269" s="15">
        <v>2480</v>
      </c>
      <c r="O269" s="15">
        <v>2480</v>
      </c>
      <c r="P269" s="15">
        <v>2480</v>
      </c>
      <c r="Q269" s="15">
        <v>2480</v>
      </c>
      <c r="R269" s="15">
        <v>2480</v>
      </c>
      <c r="S269" s="15">
        <v>2480</v>
      </c>
      <c r="T269" s="15">
        <v>2480</v>
      </c>
      <c r="U269" s="15">
        <v>2480</v>
      </c>
      <c r="V269" s="15">
        <v>2480</v>
      </c>
      <c r="W269" s="15">
        <v>2480</v>
      </c>
      <c r="X269" s="15">
        <v>2480</v>
      </c>
      <c r="Y269" s="15">
        <v>2480</v>
      </c>
      <c r="Z269" s="142"/>
      <c r="AA269" s="143"/>
      <c r="AB269" s="143"/>
      <c r="AC269" s="143"/>
      <c r="AD269" s="143"/>
      <c r="AE269" s="143"/>
      <c r="AF269" s="143"/>
      <c r="AG269" s="143"/>
      <c r="AH269" s="143"/>
      <c r="AI269" s="144"/>
    </row>
    <row r="270" spans="2:35" s="17" customFormat="1" ht="17.25" customHeight="1">
      <c r="B270" s="119"/>
      <c r="C270" s="128" t="s">
        <v>60</v>
      </c>
      <c r="D270" s="129"/>
      <c r="E270" s="16">
        <f aca="true" t="shared" si="150" ref="E270:Y270">E269+E268+E267+E266+E265+E264</f>
        <v>29315</v>
      </c>
      <c r="F270" s="16">
        <f t="shared" si="150"/>
        <v>31107</v>
      </c>
      <c r="G270" s="16">
        <f t="shared" si="150"/>
        <v>32899</v>
      </c>
      <c r="H270" s="16">
        <f t="shared" si="150"/>
        <v>34691</v>
      </c>
      <c r="I270" s="16">
        <f t="shared" si="150"/>
        <v>36483</v>
      </c>
      <c r="J270" s="16">
        <f t="shared" si="150"/>
        <v>38275</v>
      </c>
      <c r="K270" s="16">
        <f t="shared" si="150"/>
        <v>40067</v>
      </c>
      <c r="L270" s="16">
        <f t="shared" si="150"/>
        <v>41859</v>
      </c>
      <c r="M270" s="16">
        <f t="shared" si="150"/>
        <v>43651</v>
      </c>
      <c r="N270" s="16">
        <f t="shared" si="150"/>
        <v>45443</v>
      </c>
      <c r="O270" s="16">
        <f t="shared" si="150"/>
        <v>47235</v>
      </c>
      <c r="P270" s="16">
        <f t="shared" si="150"/>
        <v>49027</v>
      </c>
      <c r="Q270" s="16">
        <f t="shared" si="150"/>
        <v>50819</v>
      </c>
      <c r="R270" s="16">
        <f t="shared" si="150"/>
        <v>52611</v>
      </c>
      <c r="S270" s="16">
        <f t="shared" si="150"/>
        <v>54403</v>
      </c>
      <c r="T270" s="16">
        <f t="shared" si="150"/>
        <v>56195</v>
      </c>
      <c r="U270" s="16">
        <f t="shared" si="150"/>
        <v>57987</v>
      </c>
      <c r="V270" s="16">
        <f t="shared" si="150"/>
        <v>59779</v>
      </c>
      <c r="W270" s="16">
        <f t="shared" si="150"/>
        <v>61571</v>
      </c>
      <c r="X270" s="16">
        <f t="shared" si="150"/>
        <v>63363</v>
      </c>
      <c r="Y270" s="16">
        <f t="shared" si="150"/>
        <v>65155</v>
      </c>
      <c r="Z270" s="142"/>
      <c r="AA270" s="143"/>
      <c r="AB270" s="143"/>
      <c r="AC270" s="143"/>
      <c r="AD270" s="143"/>
      <c r="AE270" s="143"/>
      <c r="AF270" s="143"/>
      <c r="AG270" s="143"/>
      <c r="AH270" s="143"/>
      <c r="AI270" s="144"/>
    </row>
    <row r="271" spans="2:35" s="18" customFormat="1" ht="17.25" customHeight="1">
      <c r="B271" s="119"/>
      <c r="C271" s="121" t="s">
        <v>61</v>
      </c>
      <c r="D271" s="122"/>
      <c r="E271" s="9">
        <v>2240</v>
      </c>
      <c r="F271" s="9">
        <v>2240</v>
      </c>
      <c r="G271" s="9">
        <v>2240</v>
      </c>
      <c r="H271" s="9">
        <v>2240</v>
      </c>
      <c r="I271" s="9">
        <v>2240</v>
      </c>
      <c r="J271" s="9">
        <v>2240</v>
      </c>
      <c r="K271" s="9">
        <v>2240</v>
      </c>
      <c r="L271" s="9">
        <v>2240</v>
      </c>
      <c r="M271" s="9">
        <v>2240</v>
      </c>
      <c r="N271" s="9">
        <v>2240</v>
      </c>
      <c r="O271" s="9">
        <v>2240</v>
      </c>
      <c r="P271" s="9">
        <v>2240</v>
      </c>
      <c r="Q271" s="9">
        <v>2240</v>
      </c>
      <c r="R271" s="9">
        <v>2240</v>
      </c>
      <c r="S271" s="9">
        <v>2240</v>
      </c>
      <c r="T271" s="9">
        <v>2240</v>
      </c>
      <c r="U271" s="9">
        <v>2240</v>
      </c>
      <c r="V271" s="9">
        <v>2240</v>
      </c>
      <c r="W271" s="9">
        <v>2240</v>
      </c>
      <c r="X271" s="9">
        <v>2240</v>
      </c>
      <c r="Y271" s="9">
        <v>2240</v>
      </c>
      <c r="Z271" s="142"/>
      <c r="AA271" s="143"/>
      <c r="AB271" s="143"/>
      <c r="AC271" s="143"/>
      <c r="AD271" s="143"/>
      <c r="AE271" s="143"/>
      <c r="AF271" s="143"/>
      <c r="AG271" s="143"/>
      <c r="AH271" s="143"/>
      <c r="AI271" s="144"/>
    </row>
    <row r="272" spans="2:35" s="18" customFormat="1" ht="17.25" customHeight="1">
      <c r="B272" s="119"/>
      <c r="C272" s="121" t="s">
        <v>62</v>
      </c>
      <c r="D272" s="122"/>
      <c r="E272" s="9">
        <v>150</v>
      </c>
      <c r="F272" s="9">
        <v>150</v>
      </c>
      <c r="G272" s="9">
        <v>150</v>
      </c>
      <c r="H272" s="9">
        <v>150</v>
      </c>
      <c r="I272" s="9">
        <v>150</v>
      </c>
      <c r="J272" s="9">
        <v>150</v>
      </c>
      <c r="K272" s="9">
        <v>150</v>
      </c>
      <c r="L272" s="9">
        <v>150</v>
      </c>
      <c r="M272" s="9">
        <v>150</v>
      </c>
      <c r="N272" s="9">
        <v>150</v>
      </c>
      <c r="O272" s="9">
        <v>150</v>
      </c>
      <c r="P272" s="9">
        <v>150</v>
      </c>
      <c r="Q272" s="9">
        <v>150</v>
      </c>
      <c r="R272" s="9">
        <v>150</v>
      </c>
      <c r="S272" s="9">
        <v>150</v>
      </c>
      <c r="T272" s="9">
        <v>150</v>
      </c>
      <c r="U272" s="9">
        <v>150</v>
      </c>
      <c r="V272" s="9">
        <v>150</v>
      </c>
      <c r="W272" s="9">
        <v>150</v>
      </c>
      <c r="X272" s="9">
        <v>150</v>
      </c>
      <c r="Y272" s="9">
        <v>150</v>
      </c>
      <c r="Z272" s="142"/>
      <c r="AA272" s="143"/>
      <c r="AB272" s="143"/>
      <c r="AC272" s="143"/>
      <c r="AD272" s="143"/>
      <c r="AE272" s="143"/>
      <c r="AF272" s="143"/>
      <c r="AG272" s="143"/>
      <c r="AH272" s="143"/>
      <c r="AI272" s="144"/>
    </row>
    <row r="273" spans="2:35" s="18" customFormat="1" ht="17.25" customHeight="1">
      <c r="B273" s="119"/>
      <c r="C273" s="121" t="s">
        <v>63</v>
      </c>
      <c r="D273" s="122"/>
      <c r="E273" s="19">
        <f>E264*1.5/100</f>
        <v>240</v>
      </c>
      <c r="F273" s="19">
        <f aca="true" t="shared" si="151" ref="F273:Y273">F264*1.5/100</f>
        <v>258</v>
      </c>
      <c r="G273" s="19">
        <f t="shared" si="151"/>
        <v>276</v>
      </c>
      <c r="H273" s="19">
        <f t="shared" si="151"/>
        <v>294</v>
      </c>
      <c r="I273" s="19">
        <f t="shared" si="151"/>
        <v>312</v>
      </c>
      <c r="J273" s="19">
        <f t="shared" si="151"/>
        <v>330</v>
      </c>
      <c r="K273" s="19">
        <f t="shared" si="151"/>
        <v>348</v>
      </c>
      <c r="L273" s="19">
        <f t="shared" si="151"/>
        <v>366</v>
      </c>
      <c r="M273" s="19">
        <f t="shared" si="151"/>
        <v>384</v>
      </c>
      <c r="N273" s="19">
        <f t="shared" si="151"/>
        <v>402</v>
      </c>
      <c r="O273" s="19">
        <f t="shared" si="151"/>
        <v>420</v>
      </c>
      <c r="P273" s="19">
        <f t="shared" si="151"/>
        <v>438</v>
      </c>
      <c r="Q273" s="19">
        <f t="shared" si="151"/>
        <v>456</v>
      </c>
      <c r="R273" s="19">
        <f t="shared" si="151"/>
        <v>474</v>
      </c>
      <c r="S273" s="19">
        <f t="shared" si="151"/>
        <v>492</v>
      </c>
      <c r="T273" s="19">
        <f t="shared" si="151"/>
        <v>510</v>
      </c>
      <c r="U273" s="19">
        <f t="shared" si="151"/>
        <v>528</v>
      </c>
      <c r="V273" s="19">
        <f t="shared" si="151"/>
        <v>546</v>
      </c>
      <c r="W273" s="19">
        <f t="shared" si="151"/>
        <v>564</v>
      </c>
      <c r="X273" s="19">
        <f t="shared" si="151"/>
        <v>582</v>
      </c>
      <c r="Y273" s="19">
        <f t="shared" si="151"/>
        <v>600</v>
      </c>
      <c r="Z273" s="142"/>
      <c r="AA273" s="143"/>
      <c r="AB273" s="143"/>
      <c r="AC273" s="143"/>
      <c r="AD273" s="143"/>
      <c r="AE273" s="143"/>
      <c r="AF273" s="143"/>
      <c r="AG273" s="143"/>
      <c r="AH273" s="143"/>
      <c r="AI273" s="144"/>
    </row>
    <row r="274" spans="2:35" s="17" customFormat="1" ht="17.25" customHeight="1">
      <c r="B274" s="119"/>
      <c r="C274" s="128" t="s">
        <v>64</v>
      </c>
      <c r="D274" s="129"/>
      <c r="E274" s="19">
        <f aca="true" t="shared" si="152" ref="E274:Y274">E273+E272+E271</f>
        <v>2630</v>
      </c>
      <c r="F274" s="19">
        <f t="shared" si="152"/>
        <v>2648</v>
      </c>
      <c r="G274" s="19">
        <f t="shared" si="152"/>
        <v>2666</v>
      </c>
      <c r="H274" s="19">
        <f t="shared" si="152"/>
        <v>2684</v>
      </c>
      <c r="I274" s="19">
        <f t="shared" si="152"/>
        <v>2702</v>
      </c>
      <c r="J274" s="19">
        <f t="shared" si="152"/>
        <v>2720</v>
      </c>
      <c r="K274" s="19">
        <f t="shared" si="152"/>
        <v>2738</v>
      </c>
      <c r="L274" s="19">
        <f t="shared" si="152"/>
        <v>2756</v>
      </c>
      <c r="M274" s="19">
        <f t="shared" si="152"/>
        <v>2774</v>
      </c>
      <c r="N274" s="19">
        <f t="shared" si="152"/>
        <v>2792</v>
      </c>
      <c r="O274" s="19">
        <f t="shared" si="152"/>
        <v>2810</v>
      </c>
      <c r="P274" s="19">
        <f t="shared" si="152"/>
        <v>2828</v>
      </c>
      <c r="Q274" s="19">
        <f t="shared" si="152"/>
        <v>2846</v>
      </c>
      <c r="R274" s="19">
        <f t="shared" si="152"/>
        <v>2864</v>
      </c>
      <c r="S274" s="19">
        <f t="shared" si="152"/>
        <v>2882</v>
      </c>
      <c r="T274" s="19">
        <f t="shared" si="152"/>
        <v>2900</v>
      </c>
      <c r="U274" s="19">
        <f t="shared" si="152"/>
        <v>2918</v>
      </c>
      <c r="V274" s="19">
        <f t="shared" si="152"/>
        <v>2936</v>
      </c>
      <c r="W274" s="19">
        <f t="shared" si="152"/>
        <v>2954</v>
      </c>
      <c r="X274" s="19">
        <f t="shared" si="152"/>
        <v>2972</v>
      </c>
      <c r="Y274" s="19">
        <f t="shared" si="152"/>
        <v>2990</v>
      </c>
      <c r="Z274" s="142"/>
      <c r="AA274" s="143"/>
      <c r="AB274" s="143"/>
      <c r="AC274" s="143"/>
      <c r="AD274" s="143"/>
      <c r="AE274" s="143"/>
      <c r="AF274" s="143"/>
      <c r="AG274" s="143"/>
      <c r="AH274" s="143"/>
      <c r="AI274" s="144"/>
    </row>
    <row r="275" spans="2:35" s="17" customFormat="1" ht="17.25" customHeight="1">
      <c r="B275" s="120"/>
      <c r="C275" s="128" t="s">
        <v>65</v>
      </c>
      <c r="D275" s="129"/>
      <c r="E275" s="19">
        <f aca="true" t="shared" si="153" ref="E275:Y275">E270-E274</f>
        <v>26685</v>
      </c>
      <c r="F275" s="19">
        <f t="shared" si="153"/>
        <v>28459</v>
      </c>
      <c r="G275" s="19">
        <f t="shared" si="153"/>
        <v>30233</v>
      </c>
      <c r="H275" s="19">
        <f t="shared" si="153"/>
        <v>32007</v>
      </c>
      <c r="I275" s="19">
        <f t="shared" si="153"/>
        <v>33781</v>
      </c>
      <c r="J275" s="19">
        <f t="shared" si="153"/>
        <v>35555</v>
      </c>
      <c r="K275" s="19">
        <f t="shared" si="153"/>
        <v>37329</v>
      </c>
      <c r="L275" s="19">
        <f t="shared" si="153"/>
        <v>39103</v>
      </c>
      <c r="M275" s="19">
        <f t="shared" si="153"/>
        <v>40877</v>
      </c>
      <c r="N275" s="19">
        <f t="shared" si="153"/>
        <v>42651</v>
      </c>
      <c r="O275" s="19">
        <f t="shared" si="153"/>
        <v>44425</v>
      </c>
      <c r="P275" s="19">
        <f t="shared" si="153"/>
        <v>46199</v>
      </c>
      <c r="Q275" s="19">
        <f t="shared" si="153"/>
        <v>47973</v>
      </c>
      <c r="R275" s="19">
        <f t="shared" si="153"/>
        <v>49747</v>
      </c>
      <c r="S275" s="19">
        <f t="shared" si="153"/>
        <v>51521</v>
      </c>
      <c r="T275" s="19">
        <f t="shared" si="153"/>
        <v>53295</v>
      </c>
      <c r="U275" s="19">
        <f t="shared" si="153"/>
        <v>55069</v>
      </c>
      <c r="V275" s="19">
        <f t="shared" si="153"/>
        <v>56843</v>
      </c>
      <c r="W275" s="19">
        <f t="shared" si="153"/>
        <v>58617</v>
      </c>
      <c r="X275" s="19">
        <f t="shared" si="153"/>
        <v>60391</v>
      </c>
      <c r="Y275" s="19">
        <f t="shared" si="153"/>
        <v>62165</v>
      </c>
      <c r="Z275" s="142"/>
      <c r="AA275" s="143"/>
      <c r="AB275" s="143"/>
      <c r="AC275" s="143"/>
      <c r="AD275" s="143"/>
      <c r="AE275" s="143"/>
      <c r="AF275" s="143"/>
      <c r="AG275" s="143"/>
      <c r="AH275" s="143"/>
      <c r="AI275" s="144"/>
    </row>
    <row r="276" spans="2:35" ht="8.25" customHeight="1">
      <c r="B276" s="20"/>
      <c r="C276" s="21"/>
      <c r="D276" s="21"/>
      <c r="E276" s="21"/>
      <c r="F276" s="21"/>
      <c r="G276" s="21"/>
      <c r="H276" s="21"/>
      <c r="I276" s="21"/>
      <c r="J276" s="21"/>
      <c r="K276" s="21"/>
      <c r="L276" s="21"/>
      <c r="M276" s="21"/>
      <c r="N276" s="21"/>
      <c r="O276" s="21"/>
      <c r="P276" s="21"/>
      <c r="Q276" s="21"/>
      <c r="R276" s="21"/>
      <c r="S276" s="21"/>
      <c r="T276" s="21"/>
      <c r="U276" s="21"/>
      <c r="V276" s="21"/>
      <c r="W276" s="21"/>
      <c r="X276" s="21"/>
      <c r="Y276" s="22"/>
      <c r="Z276" s="142"/>
      <c r="AA276" s="143"/>
      <c r="AB276" s="143"/>
      <c r="AC276" s="143"/>
      <c r="AD276" s="143"/>
      <c r="AE276" s="143"/>
      <c r="AF276" s="143"/>
      <c r="AG276" s="143"/>
      <c r="AH276" s="143"/>
      <c r="AI276" s="144"/>
    </row>
    <row r="277" spans="2:35" ht="17.25" customHeight="1">
      <c r="B277" s="118">
        <v>18</v>
      </c>
      <c r="C277" s="7" t="s">
        <v>21</v>
      </c>
      <c r="D277" s="8" t="s">
        <v>4</v>
      </c>
      <c r="E277" s="9">
        <v>12910</v>
      </c>
      <c r="F277" s="9">
        <f>E277+930</f>
        <v>13840</v>
      </c>
      <c r="G277" s="9">
        <f aca="true" t="shared" si="154" ref="G277:Y277">F277+930</f>
        <v>14770</v>
      </c>
      <c r="H277" s="9">
        <f t="shared" si="154"/>
        <v>15700</v>
      </c>
      <c r="I277" s="9">
        <f t="shared" si="154"/>
        <v>16630</v>
      </c>
      <c r="J277" s="9">
        <f t="shared" si="154"/>
        <v>17560</v>
      </c>
      <c r="K277" s="9">
        <f t="shared" si="154"/>
        <v>18490</v>
      </c>
      <c r="L277" s="9">
        <f t="shared" si="154"/>
        <v>19420</v>
      </c>
      <c r="M277" s="9">
        <f t="shared" si="154"/>
        <v>20350</v>
      </c>
      <c r="N277" s="9">
        <f t="shared" si="154"/>
        <v>21280</v>
      </c>
      <c r="O277" s="9">
        <f t="shared" si="154"/>
        <v>22210</v>
      </c>
      <c r="P277" s="9">
        <f t="shared" si="154"/>
        <v>23140</v>
      </c>
      <c r="Q277" s="9">
        <f t="shared" si="154"/>
        <v>24070</v>
      </c>
      <c r="R277" s="9">
        <f t="shared" si="154"/>
        <v>25000</v>
      </c>
      <c r="S277" s="9">
        <f t="shared" si="154"/>
        <v>25930</v>
      </c>
      <c r="T277" s="9">
        <f t="shared" si="154"/>
        <v>26860</v>
      </c>
      <c r="U277" s="9">
        <f t="shared" si="154"/>
        <v>27790</v>
      </c>
      <c r="V277" s="9">
        <f t="shared" si="154"/>
        <v>28720</v>
      </c>
      <c r="W277" s="9">
        <f t="shared" si="154"/>
        <v>29650</v>
      </c>
      <c r="X277" s="9">
        <f t="shared" si="154"/>
        <v>30580</v>
      </c>
      <c r="Y277" s="9">
        <f t="shared" si="154"/>
        <v>31510</v>
      </c>
      <c r="Z277" s="142"/>
      <c r="AA277" s="143"/>
      <c r="AB277" s="143"/>
      <c r="AC277" s="143"/>
      <c r="AD277" s="143"/>
      <c r="AE277" s="143"/>
      <c r="AF277" s="143"/>
      <c r="AG277" s="143"/>
      <c r="AH277" s="143"/>
      <c r="AI277" s="144"/>
    </row>
    <row r="278" spans="2:35" ht="17.25" customHeight="1">
      <c r="B278" s="119"/>
      <c r="C278" s="5" t="s">
        <v>45</v>
      </c>
      <c r="D278" s="6" t="s">
        <v>26</v>
      </c>
      <c r="E278" s="6">
        <v>20000</v>
      </c>
      <c r="F278" s="6">
        <f>E278+1500</f>
        <v>21500</v>
      </c>
      <c r="G278" s="6">
        <f aca="true" t="shared" si="155" ref="G278:Y278">F278+1500</f>
        <v>23000</v>
      </c>
      <c r="H278" s="6">
        <f t="shared" si="155"/>
        <v>24500</v>
      </c>
      <c r="I278" s="6">
        <f t="shared" si="155"/>
        <v>26000</v>
      </c>
      <c r="J278" s="6">
        <f t="shared" si="155"/>
        <v>27500</v>
      </c>
      <c r="K278" s="6">
        <f t="shared" si="155"/>
        <v>29000</v>
      </c>
      <c r="L278" s="6">
        <f t="shared" si="155"/>
        <v>30500</v>
      </c>
      <c r="M278" s="6">
        <f t="shared" si="155"/>
        <v>32000</v>
      </c>
      <c r="N278" s="6">
        <f t="shared" si="155"/>
        <v>33500</v>
      </c>
      <c r="O278" s="6">
        <f t="shared" si="155"/>
        <v>35000</v>
      </c>
      <c r="P278" s="6">
        <f t="shared" si="155"/>
        <v>36500</v>
      </c>
      <c r="Q278" s="6">
        <f t="shared" si="155"/>
        <v>38000</v>
      </c>
      <c r="R278" s="6">
        <f t="shared" si="155"/>
        <v>39500</v>
      </c>
      <c r="S278" s="6">
        <f t="shared" si="155"/>
        <v>41000</v>
      </c>
      <c r="T278" s="6">
        <f t="shared" si="155"/>
        <v>42500</v>
      </c>
      <c r="U278" s="6">
        <f t="shared" si="155"/>
        <v>44000</v>
      </c>
      <c r="V278" s="6">
        <f t="shared" si="155"/>
        <v>45500</v>
      </c>
      <c r="W278" s="6">
        <f t="shared" si="155"/>
        <v>47000</v>
      </c>
      <c r="X278" s="6">
        <f t="shared" si="155"/>
        <v>48500</v>
      </c>
      <c r="Y278" s="6">
        <f t="shared" si="155"/>
        <v>50000</v>
      </c>
      <c r="Z278" s="142"/>
      <c r="AA278" s="143"/>
      <c r="AB278" s="143"/>
      <c r="AC278" s="143"/>
      <c r="AD278" s="143"/>
      <c r="AE278" s="143"/>
      <c r="AF278" s="143"/>
      <c r="AG278" s="143"/>
      <c r="AH278" s="143"/>
      <c r="AI278" s="144"/>
    </row>
    <row r="279" spans="2:35" ht="17.25" customHeight="1">
      <c r="B279" s="119"/>
      <c r="C279" s="121" t="s">
        <v>53</v>
      </c>
      <c r="D279" s="122"/>
      <c r="E279" s="6">
        <v>3873</v>
      </c>
      <c r="F279" s="6">
        <v>3873</v>
      </c>
      <c r="G279" s="6">
        <v>3873</v>
      </c>
      <c r="H279" s="6">
        <v>3873</v>
      </c>
      <c r="I279" s="6">
        <v>3873</v>
      </c>
      <c r="J279" s="6">
        <v>3873</v>
      </c>
      <c r="K279" s="6">
        <v>3873</v>
      </c>
      <c r="L279" s="6">
        <v>3873</v>
      </c>
      <c r="M279" s="6">
        <v>3873</v>
      </c>
      <c r="N279" s="6">
        <v>3873</v>
      </c>
      <c r="O279" s="6">
        <v>3873</v>
      </c>
      <c r="P279" s="6">
        <v>3873</v>
      </c>
      <c r="Q279" s="6">
        <v>3873</v>
      </c>
      <c r="R279" s="6">
        <v>3873</v>
      </c>
      <c r="S279" s="6">
        <v>3873</v>
      </c>
      <c r="T279" s="6">
        <v>3873</v>
      </c>
      <c r="U279" s="6">
        <v>3873</v>
      </c>
      <c r="V279" s="6">
        <v>3873</v>
      </c>
      <c r="W279" s="6">
        <v>3873</v>
      </c>
      <c r="X279" s="6">
        <v>3873</v>
      </c>
      <c r="Y279" s="6">
        <v>3873</v>
      </c>
      <c r="Z279" s="142"/>
      <c r="AA279" s="143"/>
      <c r="AB279" s="143"/>
      <c r="AC279" s="143"/>
      <c r="AD279" s="143"/>
      <c r="AE279" s="143"/>
      <c r="AF279" s="143"/>
      <c r="AG279" s="143"/>
      <c r="AH279" s="143"/>
      <c r="AI279" s="144"/>
    </row>
    <row r="280" spans="2:35" ht="17.25" customHeight="1">
      <c r="B280" s="119"/>
      <c r="C280" s="121" t="s">
        <v>54</v>
      </c>
      <c r="D280" s="122"/>
      <c r="E280" s="6">
        <f>E277*15/100</f>
        <v>1936.5</v>
      </c>
      <c r="F280" s="6">
        <f aca="true" t="shared" si="156" ref="F280:Y280">F277*15/100</f>
        <v>2076</v>
      </c>
      <c r="G280" s="6">
        <f t="shared" si="156"/>
        <v>2215.5</v>
      </c>
      <c r="H280" s="6">
        <f t="shared" si="156"/>
        <v>2355</v>
      </c>
      <c r="I280" s="6">
        <f t="shared" si="156"/>
        <v>2494.5</v>
      </c>
      <c r="J280" s="6">
        <f t="shared" si="156"/>
        <v>2634</v>
      </c>
      <c r="K280" s="6">
        <f t="shared" si="156"/>
        <v>2773.5</v>
      </c>
      <c r="L280" s="6">
        <f t="shared" si="156"/>
        <v>2913</v>
      </c>
      <c r="M280" s="6">
        <f t="shared" si="156"/>
        <v>3052.5</v>
      </c>
      <c r="N280" s="6">
        <f t="shared" si="156"/>
        <v>3192</v>
      </c>
      <c r="O280" s="6">
        <f t="shared" si="156"/>
        <v>3331.5</v>
      </c>
      <c r="P280" s="6">
        <f t="shared" si="156"/>
        <v>3471</v>
      </c>
      <c r="Q280" s="6">
        <f t="shared" si="156"/>
        <v>3610.5</v>
      </c>
      <c r="R280" s="6">
        <f t="shared" si="156"/>
        <v>3750</v>
      </c>
      <c r="S280" s="6">
        <f t="shared" si="156"/>
        <v>3889.5</v>
      </c>
      <c r="T280" s="6">
        <f t="shared" si="156"/>
        <v>4029</v>
      </c>
      <c r="U280" s="6">
        <f t="shared" si="156"/>
        <v>4168.5</v>
      </c>
      <c r="V280" s="6">
        <f t="shared" si="156"/>
        <v>4308</v>
      </c>
      <c r="W280" s="6">
        <f t="shared" si="156"/>
        <v>4447.5</v>
      </c>
      <c r="X280" s="6">
        <f t="shared" si="156"/>
        <v>4587</v>
      </c>
      <c r="Y280" s="6">
        <f t="shared" si="156"/>
        <v>4726.5</v>
      </c>
      <c r="Z280" s="142"/>
      <c r="AA280" s="143"/>
      <c r="AB280" s="143"/>
      <c r="AC280" s="143"/>
      <c r="AD280" s="143"/>
      <c r="AE280" s="143"/>
      <c r="AF280" s="143"/>
      <c r="AG280" s="143"/>
      <c r="AH280" s="143"/>
      <c r="AI280" s="144"/>
    </row>
    <row r="281" spans="2:35" ht="17.25" customHeight="1">
      <c r="B281" s="119"/>
      <c r="C281" s="121" t="s">
        <v>57</v>
      </c>
      <c r="D281" s="122"/>
      <c r="E281" s="6">
        <f>E277*50/100</f>
        <v>6455</v>
      </c>
      <c r="F281" s="6">
        <f aca="true" t="shared" si="157" ref="F281:Y281">F277*50/100</f>
        <v>6920</v>
      </c>
      <c r="G281" s="6">
        <f t="shared" si="157"/>
        <v>7385</v>
      </c>
      <c r="H281" s="6">
        <f t="shared" si="157"/>
        <v>7850</v>
      </c>
      <c r="I281" s="6">
        <f t="shared" si="157"/>
        <v>8315</v>
      </c>
      <c r="J281" s="6">
        <f t="shared" si="157"/>
        <v>8780</v>
      </c>
      <c r="K281" s="6">
        <f t="shared" si="157"/>
        <v>9245</v>
      </c>
      <c r="L281" s="6">
        <f t="shared" si="157"/>
        <v>9710</v>
      </c>
      <c r="M281" s="6">
        <f t="shared" si="157"/>
        <v>10175</v>
      </c>
      <c r="N281" s="6">
        <f t="shared" si="157"/>
        <v>10640</v>
      </c>
      <c r="O281" s="6">
        <f t="shared" si="157"/>
        <v>11105</v>
      </c>
      <c r="P281" s="6">
        <f t="shared" si="157"/>
        <v>11570</v>
      </c>
      <c r="Q281" s="6">
        <f t="shared" si="157"/>
        <v>12035</v>
      </c>
      <c r="R281" s="6">
        <f t="shared" si="157"/>
        <v>12500</v>
      </c>
      <c r="S281" s="6">
        <f t="shared" si="157"/>
        <v>12965</v>
      </c>
      <c r="T281" s="6">
        <f t="shared" si="157"/>
        <v>13430</v>
      </c>
      <c r="U281" s="6">
        <f t="shared" si="157"/>
        <v>13895</v>
      </c>
      <c r="V281" s="6">
        <f t="shared" si="157"/>
        <v>14360</v>
      </c>
      <c r="W281" s="6">
        <f t="shared" si="157"/>
        <v>14825</v>
      </c>
      <c r="X281" s="6">
        <f t="shared" si="157"/>
        <v>15290</v>
      </c>
      <c r="Y281" s="6">
        <f t="shared" si="157"/>
        <v>15755</v>
      </c>
      <c r="Z281" s="142"/>
      <c r="AA281" s="143"/>
      <c r="AB281" s="143"/>
      <c r="AC281" s="143"/>
      <c r="AD281" s="143"/>
      <c r="AE281" s="143"/>
      <c r="AF281" s="143"/>
      <c r="AG281" s="143"/>
      <c r="AH281" s="143"/>
      <c r="AI281" s="144"/>
    </row>
    <row r="282" spans="2:35" ht="17.25" customHeight="1">
      <c r="B282" s="119"/>
      <c r="C282" s="121" t="s">
        <v>58</v>
      </c>
      <c r="D282" s="122"/>
      <c r="E282" s="15">
        <f>E277*15/100</f>
        <v>1936.5</v>
      </c>
      <c r="F282" s="15">
        <f aca="true" t="shared" si="158" ref="F282:Y282">F277*15/100</f>
        <v>2076</v>
      </c>
      <c r="G282" s="15">
        <f t="shared" si="158"/>
        <v>2215.5</v>
      </c>
      <c r="H282" s="15">
        <f t="shared" si="158"/>
        <v>2355</v>
      </c>
      <c r="I282" s="15">
        <f t="shared" si="158"/>
        <v>2494.5</v>
      </c>
      <c r="J282" s="15">
        <f t="shared" si="158"/>
        <v>2634</v>
      </c>
      <c r="K282" s="15">
        <f t="shared" si="158"/>
        <v>2773.5</v>
      </c>
      <c r="L282" s="15">
        <f t="shared" si="158"/>
        <v>2913</v>
      </c>
      <c r="M282" s="15">
        <f t="shared" si="158"/>
        <v>3052.5</v>
      </c>
      <c r="N282" s="15">
        <f t="shared" si="158"/>
        <v>3192</v>
      </c>
      <c r="O282" s="15">
        <f t="shared" si="158"/>
        <v>3331.5</v>
      </c>
      <c r="P282" s="15">
        <f t="shared" si="158"/>
        <v>3471</v>
      </c>
      <c r="Q282" s="15">
        <f t="shared" si="158"/>
        <v>3610.5</v>
      </c>
      <c r="R282" s="15">
        <f t="shared" si="158"/>
        <v>3750</v>
      </c>
      <c r="S282" s="15">
        <f t="shared" si="158"/>
        <v>3889.5</v>
      </c>
      <c r="T282" s="15">
        <f t="shared" si="158"/>
        <v>4029</v>
      </c>
      <c r="U282" s="15">
        <f t="shared" si="158"/>
        <v>4168.5</v>
      </c>
      <c r="V282" s="15">
        <f t="shared" si="158"/>
        <v>4308</v>
      </c>
      <c r="W282" s="15">
        <f t="shared" si="158"/>
        <v>4447.5</v>
      </c>
      <c r="X282" s="15">
        <f t="shared" si="158"/>
        <v>4587</v>
      </c>
      <c r="Y282" s="15">
        <f t="shared" si="158"/>
        <v>4726.5</v>
      </c>
      <c r="Z282" s="142"/>
      <c r="AA282" s="143"/>
      <c r="AB282" s="143"/>
      <c r="AC282" s="143"/>
      <c r="AD282" s="143"/>
      <c r="AE282" s="143"/>
      <c r="AF282" s="143"/>
      <c r="AG282" s="143"/>
      <c r="AH282" s="143"/>
      <c r="AI282" s="144"/>
    </row>
    <row r="283" spans="2:35" ht="17.25" customHeight="1">
      <c r="B283" s="119"/>
      <c r="C283" s="121" t="s">
        <v>59</v>
      </c>
      <c r="D283" s="122"/>
      <c r="E283" s="15">
        <v>2480</v>
      </c>
      <c r="F283" s="15">
        <v>2480</v>
      </c>
      <c r="G283" s="15">
        <v>2480</v>
      </c>
      <c r="H283" s="15">
        <v>2480</v>
      </c>
      <c r="I283" s="15">
        <v>2480</v>
      </c>
      <c r="J283" s="15">
        <v>2480</v>
      </c>
      <c r="K283" s="15">
        <v>2480</v>
      </c>
      <c r="L283" s="15">
        <v>2480</v>
      </c>
      <c r="M283" s="15">
        <v>2480</v>
      </c>
      <c r="N283" s="15">
        <v>2480</v>
      </c>
      <c r="O283" s="15">
        <v>2480</v>
      </c>
      <c r="P283" s="15">
        <v>2480</v>
      </c>
      <c r="Q283" s="15">
        <v>2480</v>
      </c>
      <c r="R283" s="15">
        <v>2480</v>
      </c>
      <c r="S283" s="15">
        <v>2480</v>
      </c>
      <c r="T283" s="15">
        <v>2480</v>
      </c>
      <c r="U283" s="15">
        <v>2480</v>
      </c>
      <c r="V283" s="15">
        <v>2480</v>
      </c>
      <c r="W283" s="15">
        <v>2480</v>
      </c>
      <c r="X283" s="15">
        <v>2480</v>
      </c>
      <c r="Y283" s="15">
        <v>2480</v>
      </c>
      <c r="Z283" s="142"/>
      <c r="AA283" s="143"/>
      <c r="AB283" s="143"/>
      <c r="AC283" s="143"/>
      <c r="AD283" s="143"/>
      <c r="AE283" s="143"/>
      <c r="AF283" s="143"/>
      <c r="AG283" s="143"/>
      <c r="AH283" s="143"/>
      <c r="AI283" s="144"/>
    </row>
    <row r="284" spans="2:35" s="17" customFormat="1" ht="17.25" customHeight="1">
      <c r="B284" s="119"/>
      <c r="C284" s="128" t="s">
        <v>60</v>
      </c>
      <c r="D284" s="129"/>
      <c r="E284" s="16">
        <f aca="true" t="shared" si="159" ref="E284:Y284">E283+E282+E281+E280+E279+E278</f>
        <v>36681</v>
      </c>
      <c r="F284" s="16">
        <f t="shared" si="159"/>
        <v>38925</v>
      </c>
      <c r="G284" s="16">
        <f t="shared" si="159"/>
        <v>41169</v>
      </c>
      <c r="H284" s="16">
        <f t="shared" si="159"/>
        <v>43413</v>
      </c>
      <c r="I284" s="16">
        <f t="shared" si="159"/>
        <v>45657</v>
      </c>
      <c r="J284" s="16">
        <f t="shared" si="159"/>
        <v>47901</v>
      </c>
      <c r="K284" s="16">
        <f t="shared" si="159"/>
        <v>50145</v>
      </c>
      <c r="L284" s="16">
        <f t="shared" si="159"/>
        <v>52389</v>
      </c>
      <c r="M284" s="16">
        <f t="shared" si="159"/>
        <v>54633</v>
      </c>
      <c r="N284" s="16">
        <f t="shared" si="159"/>
        <v>56877</v>
      </c>
      <c r="O284" s="16">
        <f t="shared" si="159"/>
        <v>59121</v>
      </c>
      <c r="P284" s="16">
        <f t="shared" si="159"/>
        <v>61365</v>
      </c>
      <c r="Q284" s="16">
        <f t="shared" si="159"/>
        <v>63609</v>
      </c>
      <c r="R284" s="16">
        <f t="shared" si="159"/>
        <v>65853</v>
      </c>
      <c r="S284" s="16">
        <f t="shared" si="159"/>
        <v>68097</v>
      </c>
      <c r="T284" s="16">
        <f t="shared" si="159"/>
        <v>70341</v>
      </c>
      <c r="U284" s="16">
        <f t="shared" si="159"/>
        <v>72585</v>
      </c>
      <c r="V284" s="16">
        <f t="shared" si="159"/>
        <v>74829</v>
      </c>
      <c r="W284" s="16">
        <f t="shared" si="159"/>
        <v>77073</v>
      </c>
      <c r="X284" s="16">
        <f t="shared" si="159"/>
        <v>79317</v>
      </c>
      <c r="Y284" s="16">
        <f t="shared" si="159"/>
        <v>81561</v>
      </c>
      <c r="Z284" s="142"/>
      <c r="AA284" s="143"/>
      <c r="AB284" s="143"/>
      <c r="AC284" s="143"/>
      <c r="AD284" s="143"/>
      <c r="AE284" s="143"/>
      <c r="AF284" s="143"/>
      <c r="AG284" s="143"/>
      <c r="AH284" s="143"/>
      <c r="AI284" s="144"/>
    </row>
    <row r="285" spans="2:35" s="18" customFormat="1" ht="17.25" customHeight="1">
      <c r="B285" s="119"/>
      <c r="C285" s="121" t="s">
        <v>61</v>
      </c>
      <c r="D285" s="122"/>
      <c r="E285" s="9">
        <v>2800</v>
      </c>
      <c r="F285" s="9">
        <v>2800</v>
      </c>
      <c r="G285" s="9">
        <v>2800</v>
      </c>
      <c r="H285" s="9">
        <v>2800</v>
      </c>
      <c r="I285" s="9">
        <v>2800</v>
      </c>
      <c r="J285" s="9">
        <v>2800</v>
      </c>
      <c r="K285" s="9">
        <v>2800</v>
      </c>
      <c r="L285" s="9">
        <v>2800</v>
      </c>
      <c r="M285" s="9">
        <v>2800</v>
      </c>
      <c r="N285" s="9">
        <v>2800</v>
      </c>
      <c r="O285" s="9">
        <v>2800</v>
      </c>
      <c r="P285" s="9">
        <v>2800</v>
      </c>
      <c r="Q285" s="9">
        <v>2800</v>
      </c>
      <c r="R285" s="9">
        <v>2800</v>
      </c>
      <c r="S285" s="9">
        <v>2800</v>
      </c>
      <c r="T285" s="9">
        <v>2800</v>
      </c>
      <c r="U285" s="9">
        <v>2800</v>
      </c>
      <c r="V285" s="9">
        <v>2800</v>
      </c>
      <c r="W285" s="9">
        <v>2800</v>
      </c>
      <c r="X285" s="9">
        <v>2800</v>
      </c>
      <c r="Y285" s="9">
        <v>2800</v>
      </c>
      <c r="Z285" s="142"/>
      <c r="AA285" s="143"/>
      <c r="AB285" s="143"/>
      <c r="AC285" s="143"/>
      <c r="AD285" s="143"/>
      <c r="AE285" s="143"/>
      <c r="AF285" s="143"/>
      <c r="AG285" s="143"/>
      <c r="AH285" s="143"/>
      <c r="AI285" s="144"/>
    </row>
    <row r="286" spans="2:35" s="18" customFormat="1" ht="17.25" customHeight="1">
      <c r="B286" s="119"/>
      <c r="C286" s="121" t="s">
        <v>62</v>
      </c>
      <c r="D286" s="122"/>
      <c r="E286" s="9">
        <v>219</v>
      </c>
      <c r="F286" s="9">
        <v>219</v>
      </c>
      <c r="G286" s="9">
        <v>219</v>
      </c>
      <c r="H286" s="9">
        <v>219</v>
      </c>
      <c r="I286" s="9">
        <v>219</v>
      </c>
      <c r="J286" s="9">
        <v>219</v>
      </c>
      <c r="K286" s="9">
        <v>219</v>
      </c>
      <c r="L286" s="9">
        <v>219</v>
      </c>
      <c r="M286" s="9">
        <v>219</v>
      </c>
      <c r="N286" s="9">
        <v>219</v>
      </c>
      <c r="O286" s="9">
        <v>219</v>
      </c>
      <c r="P286" s="9">
        <v>219</v>
      </c>
      <c r="Q286" s="9">
        <v>219</v>
      </c>
      <c r="R286" s="9">
        <v>219</v>
      </c>
      <c r="S286" s="9">
        <v>219</v>
      </c>
      <c r="T286" s="9">
        <v>219</v>
      </c>
      <c r="U286" s="9">
        <v>219</v>
      </c>
      <c r="V286" s="9">
        <v>219</v>
      </c>
      <c r="W286" s="9">
        <v>219</v>
      </c>
      <c r="X286" s="9">
        <v>219</v>
      </c>
      <c r="Y286" s="9">
        <v>219</v>
      </c>
      <c r="Z286" s="142"/>
      <c r="AA286" s="143"/>
      <c r="AB286" s="143"/>
      <c r="AC286" s="143"/>
      <c r="AD286" s="143"/>
      <c r="AE286" s="143"/>
      <c r="AF286" s="143"/>
      <c r="AG286" s="143"/>
      <c r="AH286" s="143"/>
      <c r="AI286" s="144"/>
    </row>
    <row r="287" spans="2:35" s="18" customFormat="1" ht="17.25" customHeight="1">
      <c r="B287" s="119"/>
      <c r="C287" s="121" t="s">
        <v>63</v>
      </c>
      <c r="D287" s="122"/>
      <c r="E287" s="19">
        <f>E278*1.5/100</f>
        <v>300</v>
      </c>
      <c r="F287" s="19">
        <f aca="true" t="shared" si="160" ref="F287:Y287">F278*1.5/100</f>
        <v>322.5</v>
      </c>
      <c r="G287" s="19">
        <f t="shared" si="160"/>
        <v>345</v>
      </c>
      <c r="H287" s="19">
        <f t="shared" si="160"/>
        <v>367.5</v>
      </c>
      <c r="I287" s="19">
        <f t="shared" si="160"/>
        <v>390</v>
      </c>
      <c r="J287" s="19">
        <f t="shared" si="160"/>
        <v>412.5</v>
      </c>
      <c r="K287" s="19">
        <f t="shared" si="160"/>
        <v>435</v>
      </c>
      <c r="L287" s="19">
        <f t="shared" si="160"/>
        <v>457.5</v>
      </c>
      <c r="M287" s="19">
        <f t="shared" si="160"/>
        <v>480</v>
      </c>
      <c r="N287" s="19">
        <f t="shared" si="160"/>
        <v>502.5</v>
      </c>
      <c r="O287" s="19">
        <f t="shared" si="160"/>
        <v>525</v>
      </c>
      <c r="P287" s="19">
        <f t="shared" si="160"/>
        <v>547.5</v>
      </c>
      <c r="Q287" s="19">
        <f t="shared" si="160"/>
        <v>570</v>
      </c>
      <c r="R287" s="19">
        <f t="shared" si="160"/>
        <v>592.5</v>
      </c>
      <c r="S287" s="19">
        <f t="shared" si="160"/>
        <v>615</v>
      </c>
      <c r="T287" s="19">
        <f t="shared" si="160"/>
        <v>637.5</v>
      </c>
      <c r="U287" s="19">
        <f t="shared" si="160"/>
        <v>660</v>
      </c>
      <c r="V287" s="19">
        <f t="shared" si="160"/>
        <v>682.5</v>
      </c>
      <c r="W287" s="19">
        <f t="shared" si="160"/>
        <v>705</v>
      </c>
      <c r="X287" s="19">
        <f t="shared" si="160"/>
        <v>727.5</v>
      </c>
      <c r="Y287" s="19">
        <f t="shared" si="160"/>
        <v>750</v>
      </c>
      <c r="Z287" s="142"/>
      <c r="AA287" s="143"/>
      <c r="AB287" s="143"/>
      <c r="AC287" s="143"/>
      <c r="AD287" s="143"/>
      <c r="AE287" s="143"/>
      <c r="AF287" s="143"/>
      <c r="AG287" s="143"/>
      <c r="AH287" s="143"/>
      <c r="AI287" s="144"/>
    </row>
    <row r="288" spans="2:35" s="17" customFormat="1" ht="17.25" customHeight="1">
      <c r="B288" s="119"/>
      <c r="C288" s="128" t="s">
        <v>64</v>
      </c>
      <c r="D288" s="129"/>
      <c r="E288" s="19">
        <f aca="true" t="shared" si="161" ref="E288:Y288">E287+E286+E285</f>
        <v>3319</v>
      </c>
      <c r="F288" s="19">
        <f t="shared" si="161"/>
        <v>3341.5</v>
      </c>
      <c r="G288" s="19">
        <f t="shared" si="161"/>
        <v>3364</v>
      </c>
      <c r="H288" s="19">
        <f t="shared" si="161"/>
        <v>3386.5</v>
      </c>
      <c r="I288" s="19">
        <f t="shared" si="161"/>
        <v>3409</v>
      </c>
      <c r="J288" s="19">
        <f t="shared" si="161"/>
        <v>3431.5</v>
      </c>
      <c r="K288" s="19">
        <f t="shared" si="161"/>
        <v>3454</v>
      </c>
      <c r="L288" s="19">
        <f t="shared" si="161"/>
        <v>3476.5</v>
      </c>
      <c r="M288" s="19">
        <f t="shared" si="161"/>
        <v>3499</v>
      </c>
      <c r="N288" s="19">
        <f t="shared" si="161"/>
        <v>3521.5</v>
      </c>
      <c r="O288" s="19">
        <f t="shared" si="161"/>
        <v>3544</v>
      </c>
      <c r="P288" s="19">
        <f t="shared" si="161"/>
        <v>3566.5</v>
      </c>
      <c r="Q288" s="19">
        <f t="shared" si="161"/>
        <v>3589</v>
      </c>
      <c r="R288" s="19">
        <f t="shared" si="161"/>
        <v>3611.5</v>
      </c>
      <c r="S288" s="19">
        <f t="shared" si="161"/>
        <v>3634</v>
      </c>
      <c r="T288" s="19">
        <f t="shared" si="161"/>
        <v>3656.5</v>
      </c>
      <c r="U288" s="19">
        <f t="shared" si="161"/>
        <v>3679</v>
      </c>
      <c r="V288" s="19">
        <f t="shared" si="161"/>
        <v>3701.5</v>
      </c>
      <c r="W288" s="19">
        <f t="shared" si="161"/>
        <v>3724</v>
      </c>
      <c r="X288" s="19">
        <f t="shared" si="161"/>
        <v>3746.5</v>
      </c>
      <c r="Y288" s="19">
        <f t="shared" si="161"/>
        <v>3769</v>
      </c>
      <c r="Z288" s="142"/>
      <c r="AA288" s="143"/>
      <c r="AB288" s="143"/>
      <c r="AC288" s="143"/>
      <c r="AD288" s="143"/>
      <c r="AE288" s="143"/>
      <c r="AF288" s="143"/>
      <c r="AG288" s="143"/>
      <c r="AH288" s="143"/>
      <c r="AI288" s="144"/>
    </row>
    <row r="289" spans="2:35" s="17" customFormat="1" ht="17.25" customHeight="1">
      <c r="B289" s="120"/>
      <c r="C289" s="128" t="s">
        <v>65</v>
      </c>
      <c r="D289" s="129"/>
      <c r="E289" s="19">
        <f aca="true" t="shared" si="162" ref="E289:Y289">E284-E288</f>
        <v>33362</v>
      </c>
      <c r="F289" s="19">
        <f t="shared" si="162"/>
        <v>35583.5</v>
      </c>
      <c r="G289" s="19">
        <f t="shared" si="162"/>
        <v>37805</v>
      </c>
      <c r="H289" s="19">
        <f t="shared" si="162"/>
        <v>40026.5</v>
      </c>
      <c r="I289" s="19">
        <f t="shared" si="162"/>
        <v>42248</v>
      </c>
      <c r="J289" s="19">
        <f t="shared" si="162"/>
        <v>44469.5</v>
      </c>
      <c r="K289" s="19">
        <f t="shared" si="162"/>
        <v>46691</v>
      </c>
      <c r="L289" s="19">
        <f t="shared" si="162"/>
        <v>48912.5</v>
      </c>
      <c r="M289" s="19">
        <f t="shared" si="162"/>
        <v>51134</v>
      </c>
      <c r="N289" s="19">
        <f t="shared" si="162"/>
        <v>53355.5</v>
      </c>
      <c r="O289" s="19">
        <f t="shared" si="162"/>
        <v>55577</v>
      </c>
      <c r="P289" s="19">
        <f t="shared" si="162"/>
        <v>57798.5</v>
      </c>
      <c r="Q289" s="19">
        <f t="shared" si="162"/>
        <v>60020</v>
      </c>
      <c r="R289" s="19">
        <f t="shared" si="162"/>
        <v>62241.5</v>
      </c>
      <c r="S289" s="19">
        <f t="shared" si="162"/>
        <v>64463</v>
      </c>
      <c r="T289" s="19">
        <f t="shared" si="162"/>
        <v>66684.5</v>
      </c>
      <c r="U289" s="19">
        <f t="shared" si="162"/>
        <v>68906</v>
      </c>
      <c r="V289" s="19">
        <f t="shared" si="162"/>
        <v>71127.5</v>
      </c>
      <c r="W289" s="19">
        <f t="shared" si="162"/>
        <v>73349</v>
      </c>
      <c r="X289" s="19">
        <f t="shared" si="162"/>
        <v>75570.5</v>
      </c>
      <c r="Y289" s="19">
        <f t="shared" si="162"/>
        <v>77792</v>
      </c>
      <c r="Z289" s="142"/>
      <c r="AA289" s="143"/>
      <c r="AB289" s="143"/>
      <c r="AC289" s="143"/>
      <c r="AD289" s="143"/>
      <c r="AE289" s="143"/>
      <c r="AF289" s="143"/>
      <c r="AG289" s="143"/>
      <c r="AH289" s="143"/>
      <c r="AI289" s="144"/>
    </row>
    <row r="290" spans="2:35" ht="6.75" customHeight="1">
      <c r="B290" s="123"/>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5"/>
      <c r="Z290" s="142"/>
      <c r="AA290" s="143"/>
      <c r="AB290" s="143"/>
      <c r="AC290" s="143"/>
      <c r="AD290" s="143"/>
      <c r="AE290" s="143"/>
      <c r="AF290" s="143"/>
      <c r="AG290" s="143"/>
      <c r="AH290" s="143"/>
      <c r="AI290" s="144"/>
    </row>
    <row r="291" spans="2:35" ht="17.25" customHeight="1">
      <c r="B291" s="118">
        <v>19</v>
      </c>
      <c r="C291" s="7" t="s">
        <v>22</v>
      </c>
      <c r="D291" s="8" t="s">
        <v>4</v>
      </c>
      <c r="E291" s="9">
        <v>19680</v>
      </c>
      <c r="F291" s="9">
        <f>E291+970</f>
        <v>20650</v>
      </c>
      <c r="G291" s="9">
        <f aca="true" t="shared" si="163" ref="G291:Y291">F291+970</f>
        <v>21620</v>
      </c>
      <c r="H291" s="9">
        <f t="shared" si="163"/>
        <v>22590</v>
      </c>
      <c r="I291" s="9">
        <f t="shared" si="163"/>
        <v>23560</v>
      </c>
      <c r="J291" s="9">
        <f t="shared" si="163"/>
        <v>24530</v>
      </c>
      <c r="K291" s="9">
        <f t="shared" si="163"/>
        <v>25500</v>
      </c>
      <c r="L291" s="9">
        <f t="shared" si="163"/>
        <v>26470</v>
      </c>
      <c r="M291" s="9">
        <f t="shared" si="163"/>
        <v>27440</v>
      </c>
      <c r="N291" s="9">
        <f t="shared" si="163"/>
        <v>28410</v>
      </c>
      <c r="O291" s="9">
        <f t="shared" si="163"/>
        <v>29380</v>
      </c>
      <c r="P291" s="9">
        <f t="shared" si="163"/>
        <v>30350</v>
      </c>
      <c r="Q291" s="9">
        <f t="shared" si="163"/>
        <v>31320</v>
      </c>
      <c r="R291" s="9">
        <f t="shared" si="163"/>
        <v>32290</v>
      </c>
      <c r="S291" s="9">
        <f t="shared" si="163"/>
        <v>33260</v>
      </c>
      <c r="T291" s="9">
        <f t="shared" si="163"/>
        <v>34230</v>
      </c>
      <c r="U291" s="9">
        <f t="shared" si="163"/>
        <v>35200</v>
      </c>
      <c r="V291" s="9">
        <f t="shared" si="163"/>
        <v>36170</v>
      </c>
      <c r="W291" s="9">
        <f t="shared" si="163"/>
        <v>37140</v>
      </c>
      <c r="X291" s="9">
        <f t="shared" si="163"/>
        <v>38110</v>
      </c>
      <c r="Y291" s="9">
        <f t="shared" si="163"/>
        <v>39080</v>
      </c>
      <c r="Z291" s="142"/>
      <c r="AA291" s="143"/>
      <c r="AB291" s="143"/>
      <c r="AC291" s="143"/>
      <c r="AD291" s="143"/>
      <c r="AE291" s="143"/>
      <c r="AF291" s="143"/>
      <c r="AG291" s="143"/>
      <c r="AH291" s="143"/>
      <c r="AI291" s="144"/>
    </row>
    <row r="292" spans="2:35" ht="17.25" customHeight="1">
      <c r="B292" s="119"/>
      <c r="C292" s="5" t="s">
        <v>46</v>
      </c>
      <c r="D292" s="6" t="s">
        <v>26</v>
      </c>
      <c r="E292" s="6">
        <v>31000</v>
      </c>
      <c r="F292" s="6">
        <f>E292+1600</f>
        <v>32600</v>
      </c>
      <c r="G292" s="6">
        <f aca="true" t="shared" si="164" ref="G292:Y292">F292+1600</f>
        <v>34200</v>
      </c>
      <c r="H292" s="6">
        <f t="shared" si="164"/>
        <v>35800</v>
      </c>
      <c r="I292" s="6">
        <f t="shared" si="164"/>
        <v>37400</v>
      </c>
      <c r="J292" s="6">
        <f t="shared" si="164"/>
        <v>39000</v>
      </c>
      <c r="K292" s="6">
        <f t="shared" si="164"/>
        <v>40600</v>
      </c>
      <c r="L292" s="6">
        <f t="shared" si="164"/>
        <v>42200</v>
      </c>
      <c r="M292" s="6">
        <f t="shared" si="164"/>
        <v>43800</v>
      </c>
      <c r="N292" s="6">
        <f t="shared" si="164"/>
        <v>45400</v>
      </c>
      <c r="O292" s="6">
        <f t="shared" si="164"/>
        <v>47000</v>
      </c>
      <c r="P292" s="6">
        <f t="shared" si="164"/>
        <v>48600</v>
      </c>
      <c r="Q292" s="6">
        <f t="shared" si="164"/>
        <v>50200</v>
      </c>
      <c r="R292" s="6">
        <f t="shared" si="164"/>
        <v>51800</v>
      </c>
      <c r="S292" s="6">
        <f t="shared" si="164"/>
        <v>53400</v>
      </c>
      <c r="T292" s="6">
        <f t="shared" si="164"/>
        <v>55000</v>
      </c>
      <c r="U292" s="6">
        <f t="shared" si="164"/>
        <v>56600</v>
      </c>
      <c r="V292" s="6">
        <f t="shared" si="164"/>
        <v>58200</v>
      </c>
      <c r="W292" s="6">
        <f t="shared" si="164"/>
        <v>59800</v>
      </c>
      <c r="X292" s="6">
        <f t="shared" si="164"/>
        <v>61400</v>
      </c>
      <c r="Y292" s="6">
        <f t="shared" si="164"/>
        <v>63000</v>
      </c>
      <c r="Z292" s="142"/>
      <c r="AA292" s="143"/>
      <c r="AB292" s="143"/>
      <c r="AC292" s="143"/>
      <c r="AD292" s="143"/>
      <c r="AE292" s="143"/>
      <c r="AF292" s="143"/>
      <c r="AG292" s="143"/>
      <c r="AH292" s="143"/>
      <c r="AI292" s="144"/>
    </row>
    <row r="293" spans="2:35" ht="17.25" customHeight="1">
      <c r="B293" s="119"/>
      <c r="C293" s="121" t="s">
        <v>68</v>
      </c>
      <c r="D293" s="122"/>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6">
        <v>0</v>
      </c>
      <c r="Y293" s="6">
        <v>0</v>
      </c>
      <c r="Z293" s="142"/>
      <c r="AA293" s="143"/>
      <c r="AB293" s="143"/>
      <c r="AC293" s="143"/>
      <c r="AD293" s="143"/>
      <c r="AE293" s="143"/>
      <c r="AF293" s="143"/>
      <c r="AG293" s="143"/>
      <c r="AH293" s="143"/>
      <c r="AI293" s="144"/>
    </row>
    <row r="294" spans="2:35" ht="17.25" customHeight="1">
      <c r="B294" s="119"/>
      <c r="C294" s="121" t="s">
        <v>53</v>
      </c>
      <c r="D294" s="122"/>
      <c r="E294" s="6">
        <v>5904</v>
      </c>
      <c r="F294" s="6">
        <v>5904</v>
      </c>
      <c r="G294" s="6">
        <v>5904</v>
      </c>
      <c r="H294" s="6">
        <v>5904</v>
      </c>
      <c r="I294" s="6">
        <v>5904</v>
      </c>
      <c r="J294" s="6">
        <v>5904</v>
      </c>
      <c r="K294" s="6">
        <v>5904</v>
      </c>
      <c r="L294" s="6">
        <v>5904</v>
      </c>
      <c r="M294" s="6">
        <v>5904</v>
      </c>
      <c r="N294" s="6">
        <v>5904</v>
      </c>
      <c r="O294" s="6">
        <v>5904</v>
      </c>
      <c r="P294" s="6">
        <v>5904</v>
      </c>
      <c r="Q294" s="6">
        <v>5904</v>
      </c>
      <c r="R294" s="6">
        <v>5904</v>
      </c>
      <c r="S294" s="6">
        <v>5904</v>
      </c>
      <c r="T294" s="6">
        <v>5904</v>
      </c>
      <c r="U294" s="6">
        <v>5904</v>
      </c>
      <c r="V294" s="6">
        <v>5904</v>
      </c>
      <c r="W294" s="6">
        <v>5904</v>
      </c>
      <c r="X294" s="6">
        <v>5904</v>
      </c>
      <c r="Y294" s="6">
        <v>5904</v>
      </c>
      <c r="Z294" s="142"/>
      <c r="AA294" s="143"/>
      <c r="AB294" s="143"/>
      <c r="AC294" s="143"/>
      <c r="AD294" s="143"/>
      <c r="AE294" s="143"/>
      <c r="AF294" s="143"/>
      <c r="AG294" s="143"/>
      <c r="AH294" s="143"/>
      <c r="AI294" s="144"/>
    </row>
    <row r="295" spans="2:35" ht="17.25" customHeight="1">
      <c r="B295" s="119"/>
      <c r="C295" s="121" t="s">
        <v>54</v>
      </c>
      <c r="D295" s="122"/>
      <c r="E295" s="6">
        <f>E291*15/100</f>
        <v>2952</v>
      </c>
      <c r="F295" s="6">
        <f aca="true" t="shared" si="165" ref="F295:Y295">F291*15/100</f>
        <v>3097.5</v>
      </c>
      <c r="G295" s="6">
        <f t="shared" si="165"/>
        <v>3243</v>
      </c>
      <c r="H295" s="6">
        <f t="shared" si="165"/>
        <v>3388.5</v>
      </c>
      <c r="I295" s="6">
        <f t="shared" si="165"/>
        <v>3534</v>
      </c>
      <c r="J295" s="6">
        <f t="shared" si="165"/>
        <v>3679.5</v>
      </c>
      <c r="K295" s="6">
        <f t="shared" si="165"/>
        <v>3825</v>
      </c>
      <c r="L295" s="6">
        <f t="shared" si="165"/>
        <v>3970.5</v>
      </c>
      <c r="M295" s="6">
        <f t="shared" si="165"/>
        <v>4116</v>
      </c>
      <c r="N295" s="6">
        <f t="shared" si="165"/>
        <v>4261.5</v>
      </c>
      <c r="O295" s="6">
        <f t="shared" si="165"/>
        <v>4407</v>
      </c>
      <c r="P295" s="6">
        <f t="shared" si="165"/>
        <v>4552.5</v>
      </c>
      <c r="Q295" s="6">
        <f t="shared" si="165"/>
        <v>4698</v>
      </c>
      <c r="R295" s="6">
        <f t="shared" si="165"/>
        <v>4843.5</v>
      </c>
      <c r="S295" s="6">
        <f t="shared" si="165"/>
        <v>4989</v>
      </c>
      <c r="T295" s="6">
        <f t="shared" si="165"/>
        <v>5134.5</v>
      </c>
      <c r="U295" s="6">
        <f t="shared" si="165"/>
        <v>5280</v>
      </c>
      <c r="V295" s="6">
        <f t="shared" si="165"/>
        <v>5425.5</v>
      </c>
      <c r="W295" s="6">
        <f t="shared" si="165"/>
        <v>5571</v>
      </c>
      <c r="X295" s="6">
        <f t="shared" si="165"/>
        <v>5716.5</v>
      </c>
      <c r="Y295" s="6">
        <f t="shared" si="165"/>
        <v>5862</v>
      </c>
      <c r="Z295" s="142"/>
      <c r="AA295" s="143"/>
      <c r="AB295" s="143"/>
      <c r="AC295" s="143"/>
      <c r="AD295" s="143"/>
      <c r="AE295" s="143"/>
      <c r="AF295" s="143"/>
      <c r="AG295" s="143"/>
      <c r="AH295" s="143"/>
      <c r="AI295" s="144"/>
    </row>
    <row r="296" spans="2:35" ht="17.25" customHeight="1">
      <c r="B296" s="119"/>
      <c r="C296" s="121" t="s">
        <v>57</v>
      </c>
      <c r="D296" s="122"/>
      <c r="E296" s="6">
        <f>E291*50/100</f>
        <v>9840</v>
      </c>
      <c r="F296" s="6">
        <f aca="true" t="shared" si="166" ref="F296:Y296">F291*50/100</f>
        <v>10325</v>
      </c>
      <c r="G296" s="6">
        <f t="shared" si="166"/>
        <v>10810</v>
      </c>
      <c r="H296" s="6">
        <f t="shared" si="166"/>
        <v>11295</v>
      </c>
      <c r="I296" s="6">
        <f t="shared" si="166"/>
        <v>11780</v>
      </c>
      <c r="J296" s="6">
        <f t="shared" si="166"/>
        <v>12265</v>
      </c>
      <c r="K296" s="6">
        <f t="shared" si="166"/>
        <v>12750</v>
      </c>
      <c r="L296" s="6">
        <f t="shared" si="166"/>
        <v>13235</v>
      </c>
      <c r="M296" s="6">
        <f t="shared" si="166"/>
        <v>13720</v>
      </c>
      <c r="N296" s="6">
        <f t="shared" si="166"/>
        <v>14205</v>
      </c>
      <c r="O296" s="6">
        <f t="shared" si="166"/>
        <v>14690</v>
      </c>
      <c r="P296" s="6">
        <f t="shared" si="166"/>
        <v>15175</v>
      </c>
      <c r="Q296" s="6">
        <f t="shared" si="166"/>
        <v>15660</v>
      </c>
      <c r="R296" s="6">
        <f t="shared" si="166"/>
        <v>16145</v>
      </c>
      <c r="S296" s="6">
        <f t="shared" si="166"/>
        <v>16630</v>
      </c>
      <c r="T296" s="6">
        <f t="shared" si="166"/>
        <v>17115</v>
      </c>
      <c r="U296" s="6">
        <f t="shared" si="166"/>
        <v>17600</v>
      </c>
      <c r="V296" s="6">
        <f t="shared" si="166"/>
        <v>18085</v>
      </c>
      <c r="W296" s="6">
        <f t="shared" si="166"/>
        <v>18570</v>
      </c>
      <c r="X296" s="6">
        <f t="shared" si="166"/>
        <v>19055</v>
      </c>
      <c r="Y296" s="6">
        <f t="shared" si="166"/>
        <v>19540</v>
      </c>
      <c r="Z296" s="142"/>
      <c r="AA296" s="143"/>
      <c r="AB296" s="143"/>
      <c r="AC296" s="143"/>
      <c r="AD296" s="143"/>
      <c r="AE296" s="143"/>
      <c r="AF296" s="143"/>
      <c r="AG296" s="143"/>
      <c r="AH296" s="143"/>
      <c r="AI296" s="144"/>
    </row>
    <row r="297" spans="2:35" ht="17.25" customHeight="1">
      <c r="B297" s="119"/>
      <c r="C297" s="121" t="s">
        <v>58</v>
      </c>
      <c r="D297" s="122"/>
      <c r="E297" s="15">
        <f>E291*15/100</f>
        <v>2952</v>
      </c>
      <c r="F297" s="15">
        <f aca="true" t="shared" si="167" ref="F297:Y297">F291*15/100</f>
        <v>3097.5</v>
      </c>
      <c r="G297" s="15">
        <f t="shared" si="167"/>
        <v>3243</v>
      </c>
      <c r="H297" s="15">
        <f t="shared" si="167"/>
        <v>3388.5</v>
      </c>
      <c r="I297" s="15">
        <f t="shared" si="167"/>
        <v>3534</v>
      </c>
      <c r="J297" s="15">
        <f t="shared" si="167"/>
        <v>3679.5</v>
      </c>
      <c r="K297" s="15">
        <f t="shared" si="167"/>
        <v>3825</v>
      </c>
      <c r="L297" s="15">
        <f t="shared" si="167"/>
        <v>3970.5</v>
      </c>
      <c r="M297" s="15">
        <f t="shared" si="167"/>
        <v>4116</v>
      </c>
      <c r="N297" s="15">
        <f t="shared" si="167"/>
        <v>4261.5</v>
      </c>
      <c r="O297" s="15">
        <f t="shared" si="167"/>
        <v>4407</v>
      </c>
      <c r="P297" s="15">
        <f t="shared" si="167"/>
        <v>4552.5</v>
      </c>
      <c r="Q297" s="15">
        <f t="shared" si="167"/>
        <v>4698</v>
      </c>
      <c r="R297" s="15">
        <f t="shared" si="167"/>
        <v>4843.5</v>
      </c>
      <c r="S297" s="15">
        <f t="shared" si="167"/>
        <v>4989</v>
      </c>
      <c r="T297" s="15">
        <f t="shared" si="167"/>
        <v>5134.5</v>
      </c>
      <c r="U297" s="15">
        <f t="shared" si="167"/>
        <v>5280</v>
      </c>
      <c r="V297" s="15">
        <f t="shared" si="167"/>
        <v>5425.5</v>
      </c>
      <c r="W297" s="15">
        <f t="shared" si="167"/>
        <v>5571</v>
      </c>
      <c r="X297" s="15">
        <f t="shared" si="167"/>
        <v>5716.5</v>
      </c>
      <c r="Y297" s="15">
        <f t="shared" si="167"/>
        <v>5862</v>
      </c>
      <c r="Z297" s="142"/>
      <c r="AA297" s="143"/>
      <c r="AB297" s="143"/>
      <c r="AC297" s="143"/>
      <c r="AD297" s="143"/>
      <c r="AE297" s="143"/>
      <c r="AF297" s="143"/>
      <c r="AG297" s="143"/>
      <c r="AH297" s="143"/>
      <c r="AI297" s="144"/>
    </row>
    <row r="298" spans="2:35" ht="17.25" customHeight="1">
      <c r="B298" s="119"/>
      <c r="C298" s="121" t="s">
        <v>66</v>
      </c>
      <c r="D298" s="122"/>
      <c r="E298" s="15">
        <v>350</v>
      </c>
      <c r="F298" s="15">
        <v>350</v>
      </c>
      <c r="G298" s="15">
        <v>350</v>
      </c>
      <c r="H298" s="15">
        <v>350</v>
      </c>
      <c r="I298" s="15">
        <v>350</v>
      </c>
      <c r="J298" s="15">
        <v>350</v>
      </c>
      <c r="K298" s="15">
        <v>350</v>
      </c>
      <c r="L298" s="15">
        <v>350</v>
      </c>
      <c r="M298" s="15">
        <v>350</v>
      </c>
      <c r="N298" s="15">
        <v>350</v>
      </c>
      <c r="O298" s="15">
        <v>350</v>
      </c>
      <c r="P298" s="15">
        <v>350</v>
      </c>
      <c r="Q298" s="15">
        <v>350</v>
      </c>
      <c r="R298" s="15">
        <v>350</v>
      </c>
      <c r="S298" s="15">
        <v>350</v>
      </c>
      <c r="T298" s="15">
        <v>350</v>
      </c>
      <c r="U298" s="15">
        <v>350</v>
      </c>
      <c r="V298" s="15">
        <v>350</v>
      </c>
      <c r="W298" s="15">
        <v>350</v>
      </c>
      <c r="X298" s="15">
        <v>350</v>
      </c>
      <c r="Y298" s="15">
        <v>350</v>
      </c>
      <c r="Z298" s="142"/>
      <c r="AA298" s="143"/>
      <c r="AB298" s="143"/>
      <c r="AC298" s="143"/>
      <c r="AD298" s="143"/>
      <c r="AE298" s="143"/>
      <c r="AF298" s="143"/>
      <c r="AG298" s="143"/>
      <c r="AH298" s="143"/>
      <c r="AI298" s="144"/>
    </row>
    <row r="299" spans="2:35" ht="17.25" customHeight="1">
      <c r="B299" s="119"/>
      <c r="C299" s="121" t="s">
        <v>67</v>
      </c>
      <c r="D299" s="122"/>
      <c r="E299" s="15">
        <v>500</v>
      </c>
      <c r="F299" s="15">
        <v>500</v>
      </c>
      <c r="G299" s="15">
        <v>500</v>
      </c>
      <c r="H299" s="15">
        <v>500</v>
      </c>
      <c r="I299" s="15">
        <v>500</v>
      </c>
      <c r="J299" s="15">
        <v>500</v>
      </c>
      <c r="K299" s="15">
        <v>500</v>
      </c>
      <c r="L299" s="15">
        <v>500</v>
      </c>
      <c r="M299" s="15">
        <v>500</v>
      </c>
      <c r="N299" s="15">
        <v>500</v>
      </c>
      <c r="O299" s="15">
        <v>500</v>
      </c>
      <c r="P299" s="15">
        <v>500</v>
      </c>
      <c r="Q299" s="15">
        <v>500</v>
      </c>
      <c r="R299" s="15">
        <v>500</v>
      </c>
      <c r="S299" s="15">
        <v>500</v>
      </c>
      <c r="T299" s="15">
        <v>500</v>
      </c>
      <c r="U299" s="15">
        <v>500</v>
      </c>
      <c r="V299" s="15">
        <v>500</v>
      </c>
      <c r="W299" s="15">
        <v>500</v>
      </c>
      <c r="X299" s="15">
        <v>500</v>
      </c>
      <c r="Y299" s="15">
        <v>500</v>
      </c>
      <c r="Z299" s="142"/>
      <c r="AA299" s="143"/>
      <c r="AB299" s="143"/>
      <c r="AC299" s="143"/>
      <c r="AD299" s="143"/>
      <c r="AE299" s="143"/>
      <c r="AF299" s="143"/>
      <c r="AG299" s="143"/>
      <c r="AH299" s="143"/>
      <c r="AI299" s="144"/>
    </row>
    <row r="300" spans="2:35" ht="17.25" customHeight="1">
      <c r="B300" s="119"/>
      <c r="C300" s="121" t="s">
        <v>59</v>
      </c>
      <c r="D300" s="122"/>
      <c r="E300" s="15">
        <v>2480</v>
      </c>
      <c r="F300" s="15">
        <v>2480</v>
      </c>
      <c r="G300" s="15">
        <v>2480</v>
      </c>
      <c r="H300" s="15">
        <v>2480</v>
      </c>
      <c r="I300" s="15">
        <v>2480</v>
      </c>
      <c r="J300" s="15">
        <v>2480</v>
      </c>
      <c r="K300" s="15">
        <v>2480</v>
      </c>
      <c r="L300" s="15">
        <v>2480</v>
      </c>
      <c r="M300" s="15">
        <v>2480</v>
      </c>
      <c r="N300" s="15">
        <v>2480</v>
      </c>
      <c r="O300" s="15">
        <v>2480</v>
      </c>
      <c r="P300" s="15">
        <v>2480</v>
      </c>
      <c r="Q300" s="15">
        <v>2480</v>
      </c>
      <c r="R300" s="15">
        <v>2480</v>
      </c>
      <c r="S300" s="15">
        <v>2480</v>
      </c>
      <c r="T300" s="15">
        <v>2480</v>
      </c>
      <c r="U300" s="15">
        <v>2480</v>
      </c>
      <c r="V300" s="15">
        <v>2480</v>
      </c>
      <c r="W300" s="15">
        <v>2480</v>
      </c>
      <c r="X300" s="15">
        <v>2480</v>
      </c>
      <c r="Y300" s="15">
        <v>2480</v>
      </c>
      <c r="Z300" s="142"/>
      <c r="AA300" s="143"/>
      <c r="AB300" s="143"/>
      <c r="AC300" s="143"/>
      <c r="AD300" s="143"/>
      <c r="AE300" s="143"/>
      <c r="AF300" s="143"/>
      <c r="AG300" s="143"/>
      <c r="AH300" s="143"/>
      <c r="AI300" s="144"/>
    </row>
    <row r="301" spans="2:35" s="17" customFormat="1" ht="17.25" customHeight="1">
      <c r="B301" s="119"/>
      <c r="C301" s="128" t="s">
        <v>60</v>
      </c>
      <c r="D301" s="129"/>
      <c r="E301" s="16">
        <f>E300+E299+E298+E297+E296+E295+E294+E293+E292</f>
        <v>55978</v>
      </c>
      <c r="F301" s="16">
        <f aca="true" t="shared" si="168" ref="F301:Y301">F300+F299+F298+F297+F296+F295+F294+F293+F292</f>
        <v>58354</v>
      </c>
      <c r="G301" s="16">
        <f t="shared" si="168"/>
        <v>60730</v>
      </c>
      <c r="H301" s="16">
        <f t="shared" si="168"/>
        <v>63106</v>
      </c>
      <c r="I301" s="16">
        <f t="shared" si="168"/>
        <v>65482</v>
      </c>
      <c r="J301" s="16">
        <f t="shared" si="168"/>
        <v>67858</v>
      </c>
      <c r="K301" s="16">
        <f t="shared" si="168"/>
        <v>70234</v>
      </c>
      <c r="L301" s="16">
        <f t="shared" si="168"/>
        <v>72610</v>
      </c>
      <c r="M301" s="16">
        <f t="shared" si="168"/>
        <v>74986</v>
      </c>
      <c r="N301" s="16">
        <f t="shared" si="168"/>
        <v>77362</v>
      </c>
      <c r="O301" s="16">
        <f t="shared" si="168"/>
        <v>79738</v>
      </c>
      <c r="P301" s="16">
        <f t="shared" si="168"/>
        <v>82114</v>
      </c>
      <c r="Q301" s="16">
        <f t="shared" si="168"/>
        <v>84490</v>
      </c>
      <c r="R301" s="16">
        <f t="shared" si="168"/>
        <v>86866</v>
      </c>
      <c r="S301" s="16">
        <f t="shared" si="168"/>
        <v>89242</v>
      </c>
      <c r="T301" s="16">
        <f t="shared" si="168"/>
        <v>91618</v>
      </c>
      <c r="U301" s="16">
        <f t="shared" si="168"/>
        <v>93994</v>
      </c>
      <c r="V301" s="16">
        <f t="shared" si="168"/>
        <v>96370</v>
      </c>
      <c r="W301" s="16">
        <f t="shared" si="168"/>
        <v>98746</v>
      </c>
      <c r="X301" s="16">
        <f t="shared" si="168"/>
        <v>101122</v>
      </c>
      <c r="Y301" s="16">
        <f t="shared" si="168"/>
        <v>103498</v>
      </c>
      <c r="Z301" s="142"/>
      <c r="AA301" s="143"/>
      <c r="AB301" s="143"/>
      <c r="AC301" s="143"/>
      <c r="AD301" s="143"/>
      <c r="AE301" s="143"/>
      <c r="AF301" s="143"/>
      <c r="AG301" s="143"/>
      <c r="AH301" s="143"/>
      <c r="AI301" s="144"/>
    </row>
    <row r="302" spans="2:35" s="18" customFormat="1" ht="17.25" customHeight="1">
      <c r="B302" s="119"/>
      <c r="C302" s="121" t="s">
        <v>61</v>
      </c>
      <c r="D302" s="122"/>
      <c r="E302" s="9">
        <v>3760</v>
      </c>
      <c r="F302" s="9">
        <v>3760</v>
      </c>
      <c r="G302" s="9">
        <v>3760</v>
      </c>
      <c r="H302" s="9">
        <v>3760</v>
      </c>
      <c r="I302" s="9">
        <v>3760</v>
      </c>
      <c r="J302" s="9">
        <v>3760</v>
      </c>
      <c r="K302" s="9">
        <v>3760</v>
      </c>
      <c r="L302" s="9">
        <v>3760</v>
      </c>
      <c r="M302" s="9">
        <v>3760</v>
      </c>
      <c r="N302" s="9">
        <v>3760</v>
      </c>
      <c r="O302" s="9">
        <v>3760</v>
      </c>
      <c r="P302" s="9">
        <v>3760</v>
      </c>
      <c r="Q302" s="9">
        <v>3760</v>
      </c>
      <c r="R302" s="9">
        <v>3760</v>
      </c>
      <c r="S302" s="9">
        <v>3760</v>
      </c>
      <c r="T302" s="9">
        <v>3760</v>
      </c>
      <c r="U302" s="9">
        <v>3760</v>
      </c>
      <c r="V302" s="9">
        <v>3760</v>
      </c>
      <c r="W302" s="9">
        <v>3760</v>
      </c>
      <c r="X302" s="9">
        <v>3760</v>
      </c>
      <c r="Y302" s="9">
        <v>3760</v>
      </c>
      <c r="Z302" s="142"/>
      <c r="AA302" s="143"/>
      <c r="AB302" s="143"/>
      <c r="AC302" s="143"/>
      <c r="AD302" s="143"/>
      <c r="AE302" s="143"/>
      <c r="AF302" s="143"/>
      <c r="AG302" s="143"/>
      <c r="AH302" s="143"/>
      <c r="AI302" s="144"/>
    </row>
    <row r="303" spans="2:35" s="18" customFormat="1" ht="17.25" customHeight="1">
      <c r="B303" s="119"/>
      <c r="C303" s="121" t="s">
        <v>62</v>
      </c>
      <c r="D303" s="122"/>
      <c r="E303" s="9">
        <v>263</v>
      </c>
      <c r="F303" s="9">
        <v>263</v>
      </c>
      <c r="G303" s="9">
        <v>263</v>
      </c>
      <c r="H303" s="9">
        <v>263</v>
      </c>
      <c r="I303" s="9">
        <v>263</v>
      </c>
      <c r="J303" s="9">
        <v>263</v>
      </c>
      <c r="K303" s="9">
        <v>263</v>
      </c>
      <c r="L303" s="9">
        <v>263</v>
      </c>
      <c r="M303" s="9">
        <v>263</v>
      </c>
      <c r="N303" s="9">
        <v>263</v>
      </c>
      <c r="O303" s="9">
        <v>263</v>
      </c>
      <c r="P303" s="9">
        <v>263</v>
      </c>
      <c r="Q303" s="9">
        <v>263</v>
      </c>
      <c r="R303" s="9">
        <v>263</v>
      </c>
      <c r="S303" s="9">
        <v>263</v>
      </c>
      <c r="T303" s="9">
        <v>263</v>
      </c>
      <c r="U303" s="9">
        <v>263</v>
      </c>
      <c r="V303" s="9">
        <v>263</v>
      </c>
      <c r="W303" s="9">
        <v>263</v>
      </c>
      <c r="X303" s="9">
        <v>263</v>
      </c>
      <c r="Y303" s="9">
        <v>263</v>
      </c>
      <c r="Z303" s="142"/>
      <c r="AA303" s="143"/>
      <c r="AB303" s="143"/>
      <c r="AC303" s="143"/>
      <c r="AD303" s="143"/>
      <c r="AE303" s="143"/>
      <c r="AF303" s="143"/>
      <c r="AG303" s="143"/>
      <c r="AH303" s="143"/>
      <c r="AI303" s="144"/>
    </row>
    <row r="304" spans="2:35" s="18" customFormat="1" ht="17.25" customHeight="1">
      <c r="B304" s="119"/>
      <c r="C304" s="121" t="s">
        <v>63</v>
      </c>
      <c r="D304" s="122"/>
      <c r="E304" s="19">
        <f>E292*1.5/100</f>
        <v>465</v>
      </c>
      <c r="F304" s="19">
        <f aca="true" t="shared" si="169" ref="F304:Y304">F292*1.5/100</f>
        <v>489</v>
      </c>
      <c r="G304" s="19">
        <f t="shared" si="169"/>
        <v>513</v>
      </c>
      <c r="H304" s="19">
        <f t="shared" si="169"/>
        <v>537</v>
      </c>
      <c r="I304" s="19">
        <f t="shared" si="169"/>
        <v>561</v>
      </c>
      <c r="J304" s="19">
        <f t="shared" si="169"/>
        <v>585</v>
      </c>
      <c r="K304" s="19">
        <f t="shared" si="169"/>
        <v>609</v>
      </c>
      <c r="L304" s="19">
        <f t="shared" si="169"/>
        <v>633</v>
      </c>
      <c r="M304" s="19">
        <f t="shared" si="169"/>
        <v>657</v>
      </c>
      <c r="N304" s="19">
        <f t="shared" si="169"/>
        <v>681</v>
      </c>
      <c r="O304" s="19">
        <f t="shared" si="169"/>
        <v>705</v>
      </c>
      <c r="P304" s="19">
        <f t="shared" si="169"/>
        <v>729</v>
      </c>
      <c r="Q304" s="19">
        <f t="shared" si="169"/>
        <v>753</v>
      </c>
      <c r="R304" s="19">
        <f t="shared" si="169"/>
        <v>777</v>
      </c>
      <c r="S304" s="19">
        <f t="shared" si="169"/>
        <v>801</v>
      </c>
      <c r="T304" s="19">
        <f t="shared" si="169"/>
        <v>825</v>
      </c>
      <c r="U304" s="19">
        <f t="shared" si="169"/>
        <v>849</v>
      </c>
      <c r="V304" s="19">
        <f t="shared" si="169"/>
        <v>873</v>
      </c>
      <c r="W304" s="19">
        <f t="shared" si="169"/>
        <v>897</v>
      </c>
      <c r="X304" s="19">
        <f t="shared" si="169"/>
        <v>921</v>
      </c>
      <c r="Y304" s="19">
        <f t="shared" si="169"/>
        <v>945</v>
      </c>
      <c r="Z304" s="142"/>
      <c r="AA304" s="143"/>
      <c r="AB304" s="143"/>
      <c r="AC304" s="143"/>
      <c r="AD304" s="143"/>
      <c r="AE304" s="143"/>
      <c r="AF304" s="143"/>
      <c r="AG304" s="143"/>
      <c r="AH304" s="143"/>
      <c r="AI304" s="144"/>
    </row>
    <row r="305" spans="2:35" s="17" customFormat="1" ht="17.25" customHeight="1">
      <c r="B305" s="119"/>
      <c r="C305" s="128" t="s">
        <v>64</v>
      </c>
      <c r="D305" s="129"/>
      <c r="E305" s="19">
        <f aca="true" t="shared" si="170" ref="E305:Y305">E304+E303+E302</f>
        <v>4488</v>
      </c>
      <c r="F305" s="19">
        <f t="shared" si="170"/>
        <v>4512</v>
      </c>
      <c r="G305" s="19">
        <f t="shared" si="170"/>
        <v>4536</v>
      </c>
      <c r="H305" s="19">
        <f t="shared" si="170"/>
        <v>4560</v>
      </c>
      <c r="I305" s="19">
        <f t="shared" si="170"/>
        <v>4584</v>
      </c>
      <c r="J305" s="19">
        <f t="shared" si="170"/>
        <v>4608</v>
      </c>
      <c r="K305" s="19">
        <f t="shared" si="170"/>
        <v>4632</v>
      </c>
      <c r="L305" s="19">
        <f t="shared" si="170"/>
        <v>4656</v>
      </c>
      <c r="M305" s="19">
        <f t="shared" si="170"/>
        <v>4680</v>
      </c>
      <c r="N305" s="19">
        <f t="shared" si="170"/>
        <v>4704</v>
      </c>
      <c r="O305" s="19">
        <f t="shared" si="170"/>
        <v>4728</v>
      </c>
      <c r="P305" s="19">
        <f t="shared" si="170"/>
        <v>4752</v>
      </c>
      <c r="Q305" s="19">
        <f t="shared" si="170"/>
        <v>4776</v>
      </c>
      <c r="R305" s="19">
        <f t="shared" si="170"/>
        <v>4800</v>
      </c>
      <c r="S305" s="19">
        <f t="shared" si="170"/>
        <v>4824</v>
      </c>
      <c r="T305" s="19">
        <f t="shared" si="170"/>
        <v>4848</v>
      </c>
      <c r="U305" s="19">
        <f t="shared" si="170"/>
        <v>4872</v>
      </c>
      <c r="V305" s="19">
        <f t="shared" si="170"/>
        <v>4896</v>
      </c>
      <c r="W305" s="19">
        <f t="shared" si="170"/>
        <v>4920</v>
      </c>
      <c r="X305" s="19">
        <f t="shared" si="170"/>
        <v>4944</v>
      </c>
      <c r="Y305" s="19">
        <f t="shared" si="170"/>
        <v>4968</v>
      </c>
      <c r="Z305" s="142"/>
      <c r="AA305" s="143"/>
      <c r="AB305" s="143"/>
      <c r="AC305" s="143"/>
      <c r="AD305" s="143"/>
      <c r="AE305" s="143"/>
      <c r="AF305" s="143"/>
      <c r="AG305" s="143"/>
      <c r="AH305" s="143"/>
      <c r="AI305" s="144"/>
    </row>
    <row r="306" spans="2:35" s="17" customFormat="1" ht="17.25" customHeight="1">
      <c r="B306" s="120"/>
      <c r="C306" s="128" t="s">
        <v>65</v>
      </c>
      <c r="D306" s="129"/>
      <c r="E306" s="19">
        <f aca="true" t="shared" si="171" ref="E306:Y306">E301-E305</f>
        <v>51490</v>
      </c>
      <c r="F306" s="19">
        <f t="shared" si="171"/>
        <v>53842</v>
      </c>
      <c r="G306" s="19">
        <f t="shared" si="171"/>
        <v>56194</v>
      </c>
      <c r="H306" s="19">
        <f t="shared" si="171"/>
        <v>58546</v>
      </c>
      <c r="I306" s="19">
        <f t="shared" si="171"/>
        <v>60898</v>
      </c>
      <c r="J306" s="19">
        <f t="shared" si="171"/>
        <v>63250</v>
      </c>
      <c r="K306" s="19">
        <f t="shared" si="171"/>
        <v>65602</v>
      </c>
      <c r="L306" s="19">
        <f t="shared" si="171"/>
        <v>67954</v>
      </c>
      <c r="M306" s="19">
        <f t="shared" si="171"/>
        <v>70306</v>
      </c>
      <c r="N306" s="19">
        <f t="shared" si="171"/>
        <v>72658</v>
      </c>
      <c r="O306" s="19">
        <f t="shared" si="171"/>
        <v>75010</v>
      </c>
      <c r="P306" s="19">
        <f t="shared" si="171"/>
        <v>77362</v>
      </c>
      <c r="Q306" s="19">
        <f t="shared" si="171"/>
        <v>79714</v>
      </c>
      <c r="R306" s="19">
        <f t="shared" si="171"/>
        <v>82066</v>
      </c>
      <c r="S306" s="19">
        <f t="shared" si="171"/>
        <v>84418</v>
      </c>
      <c r="T306" s="19">
        <f t="shared" si="171"/>
        <v>86770</v>
      </c>
      <c r="U306" s="19">
        <f t="shared" si="171"/>
        <v>89122</v>
      </c>
      <c r="V306" s="19">
        <f t="shared" si="171"/>
        <v>91474</v>
      </c>
      <c r="W306" s="19">
        <f t="shared" si="171"/>
        <v>93826</v>
      </c>
      <c r="X306" s="19">
        <f t="shared" si="171"/>
        <v>96178</v>
      </c>
      <c r="Y306" s="19">
        <f t="shared" si="171"/>
        <v>98530</v>
      </c>
      <c r="Z306" s="142"/>
      <c r="AA306" s="143"/>
      <c r="AB306" s="143"/>
      <c r="AC306" s="143"/>
      <c r="AD306" s="143"/>
      <c r="AE306" s="143"/>
      <c r="AF306" s="143"/>
      <c r="AG306" s="143"/>
      <c r="AH306" s="143"/>
      <c r="AI306" s="144"/>
    </row>
    <row r="307" spans="2:35" ht="6.75" customHeight="1">
      <c r="B307" s="123"/>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5"/>
      <c r="Z307" s="12"/>
      <c r="AA307" s="13"/>
      <c r="AB307" s="13"/>
      <c r="AC307" s="13"/>
      <c r="AD307" s="13"/>
      <c r="AE307" s="13"/>
      <c r="AF307" s="13"/>
      <c r="AG307" s="13"/>
      <c r="AH307" s="13"/>
      <c r="AI307" s="14"/>
    </row>
    <row r="308" spans="2:35" ht="17.25" customHeight="1">
      <c r="B308" s="118">
        <v>20</v>
      </c>
      <c r="C308" s="7" t="s">
        <v>23</v>
      </c>
      <c r="D308" s="8" t="s">
        <v>4</v>
      </c>
      <c r="E308" s="9">
        <v>23345</v>
      </c>
      <c r="F308" s="9">
        <f>E308+1510</f>
        <v>24855</v>
      </c>
      <c r="G308" s="9">
        <f aca="true" t="shared" si="172" ref="G308:S308">F308+1510</f>
        <v>26365</v>
      </c>
      <c r="H308" s="9">
        <f t="shared" si="172"/>
        <v>27875</v>
      </c>
      <c r="I308" s="9">
        <f t="shared" si="172"/>
        <v>29385</v>
      </c>
      <c r="J308" s="9">
        <f t="shared" si="172"/>
        <v>30895</v>
      </c>
      <c r="K308" s="9">
        <f t="shared" si="172"/>
        <v>32405</v>
      </c>
      <c r="L308" s="9">
        <f t="shared" si="172"/>
        <v>33915</v>
      </c>
      <c r="M308" s="9">
        <f t="shared" si="172"/>
        <v>35425</v>
      </c>
      <c r="N308" s="9">
        <f t="shared" si="172"/>
        <v>36935</v>
      </c>
      <c r="O308" s="9">
        <f t="shared" si="172"/>
        <v>38445</v>
      </c>
      <c r="P308" s="9">
        <f t="shared" si="172"/>
        <v>39955</v>
      </c>
      <c r="Q308" s="9">
        <f t="shared" si="172"/>
        <v>41465</v>
      </c>
      <c r="R308" s="9">
        <f t="shared" si="172"/>
        <v>42975</v>
      </c>
      <c r="S308" s="9">
        <f t="shared" si="172"/>
        <v>44485</v>
      </c>
      <c r="T308" s="130" t="s">
        <v>71</v>
      </c>
      <c r="U308" s="131"/>
      <c r="V308" s="131"/>
      <c r="W308" s="131"/>
      <c r="X308" s="131"/>
      <c r="Y308" s="131"/>
      <c r="Z308" s="131"/>
      <c r="AA308" s="131"/>
      <c r="AB308" s="131"/>
      <c r="AC308" s="131"/>
      <c r="AD308" s="131"/>
      <c r="AE308" s="131"/>
      <c r="AF308" s="131"/>
      <c r="AG308" s="131"/>
      <c r="AH308" s="131"/>
      <c r="AI308" s="132"/>
    </row>
    <row r="309" spans="2:35" ht="17.25" customHeight="1">
      <c r="B309" s="119"/>
      <c r="C309" s="5" t="s">
        <v>47</v>
      </c>
      <c r="D309" s="6" t="s">
        <v>26</v>
      </c>
      <c r="E309" s="6">
        <v>36000</v>
      </c>
      <c r="F309" s="6">
        <f>E309+2350</f>
        <v>38350</v>
      </c>
      <c r="G309" s="6">
        <f aca="true" t="shared" si="173" ref="G309:S309">F309+2350</f>
        <v>40700</v>
      </c>
      <c r="H309" s="6">
        <f t="shared" si="173"/>
        <v>43050</v>
      </c>
      <c r="I309" s="6">
        <f t="shared" si="173"/>
        <v>45400</v>
      </c>
      <c r="J309" s="6">
        <f t="shared" si="173"/>
        <v>47750</v>
      </c>
      <c r="K309" s="6">
        <f t="shared" si="173"/>
        <v>50100</v>
      </c>
      <c r="L309" s="6">
        <f t="shared" si="173"/>
        <v>52450</v>
      </c>
      <c r="M309" s="6">
        <f t="shared" si="173"/>
        <v>54800</v>
      </c>
      <c r="N309" s="6">
        <f t="shared" si="173"/>
        <v>57150</v>
      </c>
      <c r="O309" s="6">
        <f t="shared" si="173"/>
        <v>59500</v>
      </c>
      <c r="P309" s="6">
        <f t="shared" si="173"/>
        <v>61850</v>
      </c>
      <c r="Q309" s="6">
        <f t="shared" si="173"/>
        <v>64200</v>
      </c>
      <c r="R309" s="6">
        <f t="shared" si="173"/>
        <v>66550</v>
      </c>
      <c r="S309" s="6">
        <f t="shared" si="173"/>
        <v>68900</v>
      </c>
      <c r="T309" s="133"/>
      <c r="U309" s="134"/>
      <c r="V309" s="134"/>
      <c r="W309" s="134"/>
      <c r="X309" s="134"/>
      <c r="Y309" s="134"/>
      <c r="Z309" s="134"/>
      <c r="AA309" s="134"/>
      <c r="AB309" s="134"/>
      <c r="AC309" s="134"/>
      <c r="AD309" s="134"/>
      <c r="AE309" s="134"/>
      <c r="AF309" s="134"/>
      <c r="AG309" s="134"/>
      <c r="AH309" s="134"/>
      <c r="AI309" s="135"/>
    </row>
    <row r="310" spans="2:35" ht="17.25" customHeight="1">
      <c r="B310" s="119"/>
      <c r="C310" s="121" t="s">
        <v>53</v>
      </c>
      <c r="D310" s="122"/>
      <c r="E310" s="6">
        <v>3873</v>
      </c>
      <c r="F310" s="6">
        <v>3873</v>
      </c>
      <c r="G310" s="6">
        <v>3873</v>
      </c>
      <c r="H310" s="6">
        <v>3873</v>
      </c>
      <c r="I310" s="6">
        <v>3873</v>
      </c>
      <c r="J310" s="6">
        <v>3873</v>
      </c>
      <c r="K310" s="6">
        <v>3873</v>
      </c>
      <c r="L310" s="6">
        <v>3873</v>
      </c>
      <c r="M310" s="6">
        <v>3873</v>
      </c>
      <c r="N310" s="6">
        <v>3873</v>
      </c>
      <c r="O310" s="6">
        <v>3873</v>
      </c>
      <c r="P310" s="6">
        <v>3873</v>
      </c>
      <c r="Q310" s="6">
        <v>3873</v>
      </c>
      <c r="R310" s="6">
        <v>3873</v>
      </c>
      <c r="S310" s="6">
        <v>3873</v>
      </c>
      <c r="T310" s="133"/>
      <c r="U310" s="134"/>
      <c r="V310" s="134"/>
      <c r="W310" s="134"/>
      <c r="X310" s="134"/>
      <c r="Y310" s="134"/>
      <c r="Z310" s="134"/>
      <c r="AA310" s="134"/>
      <c r="AB310" s="134"/>
      <c r="AC310" s="134"/>
      <c r="AD310" s="134"/>
      <c r="AE310" s="134"/>
      <c r="AF310" s="134"/>
      <c r="AG310" s="134"/>
      <c r="AH310" s="134"/>
      <c r="AI310" s="135"/>
    </row>
    <row r="311" spans="2:35" ht="17.25" customHeight="1">
      <c r="B311" s="119"/>
      <c r="C311" s="121" t="s">
        <v>54</v>
      </c>
      <c r="D311" s="122"/>
      <c r="E311" s="6">
        <f>E308*15/100</f>
        <v>3501.75</v>
      </c>
      <c r="F311" s="6">
        <f aca="true" t="shared" si="174" ref="F311:S311">F308*15/100</f>
        <v>3728.25</v>
      </c>
      <c r="G311" s="6">
        <f t="shared" si="174"/>
        <v>3954.75</v>
      </c>
      <c r="H311" s="6">
        <f t="shared" si="174"/>
        <v>4181.25</v>
      </c>
      <c r="I311" s="6">
        <f t="shared" si="174"/>
        <v>4407.75</v>
      </c>
      <c r="J311" s="6">
        <f t="shared" si="174"/>
        <v>4634.25</v>
      </c>
      <c r="K311" s="6">
        <f t="shared" si="174"/>
        <v>4860.75</v>
      </c>
      <c r="L311" s="6">
        <f t="shared" si="174"/>
        <v>5087.25</v>
      </c>
      <c r="M311" s="6">
        <f t="shared" si="174"/>
        <v>5313.75</v>
      </c>
      <c r="N311" s="6">
        <f t="shared" si="174"/>
        <v>5540.25</v>
      </c>
      <c r="O311" s="6">
        <f t="shared" si="174"/>
        <v>5766.75</v>
      </c>
      <c r="P311" s="6">
        <f t="shared" si="174"/>
        <v>5993.25</v>
      </c>
      <c r="Q311" s="6">
        <f t="shared" si="174"/>
        <v>6219.75</v>
      </c>
      <c r="R311" s="6">
        <f t="shared" si="174"/>
        <v>6446.25</v>
      </c>
      <c r="S311" s="6">
        <f t="shared" si="174"/>
        <v>6672.75</v>
      </c>
      <c r="T311" s="133"/>
      <c r="U311" s="134"/>
      <c r="V311" s="134"/>
      <c r="W311" s="134"/>
      <c r="X311" s="134"/>
      <c r="Y311" s="134"/>
      <c r="Z311" s="134"/>
      <c r="AA311" s="134"/>
      <c r="AB311" s="134"/>
      <c r="AC311" s="134"/>
      <c r="AD311" s="134"/>
      <c r="AE311" s="134"/>
      <c r="AF311" s="134"/>
      <c r="AG311" s="134"/>
      <c r="AH311" s="134"/>
      <c r="AI311" s="135"/>
    </row>
    <row r="312" spans="2:35" ht="17.25" customHeight="1">
      <c r="B312" s="119"/>
      <c r="C312" s="121" t="s">
        <v>57</v>
      </c>
      <c r="D312" s="122"/>
      <c r="E312" s="6">
        <f>E308/2</f>
        <v>11672.5</v>
      </c>
      <c r="F312" s="6">
        <f aca="true" t="shared" si="175" ref="F312:S312">F308/2</f>
        <v>12427.5</v>
      </c>
      <c r="G312" s="6">
        <f t="shared" si="175"/>
        <v>13182.5</v>
      </c>
      <c r="H312" s="6">
        <f t="shared" si="175"/>
        <v>13937.5</v>
      </c>
      <c r="I312" s="6">
        <f t="shared" si="175"/>
        <v>14692.5</v>
      </c>
      <c r="J312" s="6">
        <f t="shared" si="175"/>
        <v>15447.5</v>
      </c>
      <c r="K312" s="6">
        <f t="shared" si="175"/>
        <v>16202.5</v>
      </c>
      <c r="L312" s="6">
        <f t="shared" si="175"/>
        <v>16957.5</v>
      </c>
      <c r="M312" s="6">
        <f t="shared" si="175"/>
        <v>17712.5</v>
      </c>
      <c r="N312" s="6">
        <f t="shared" si="175"/>
        <v>18467.5</v>
      </c>
      <c r="O312" s="6">
        <f t="shared" si="175"/>
        <v>19222.5</v>
      </c>
      <c r="P312" s="6">
        <f t="shared" si="175"/>
        <v>19977.5</v>
      </c>
      <c r="Q312" s="6">
        <f t="shared" si="175"/>
        <v>20732.5</v>
      </c>
      <c r="R312" s="6">
        <f t="shared" si="175"/>
        <v>21487.5</v>
      </c>
      <c r="S312" s="6">
        <f t="shared" si="175"/>
        <v>22242.5</v>
      </c>
      <c r="T312" s="133"/>
      <c r="U312" s="134"/>
      <c r="V312" s="134"/>
      <c r="W312" s="134"/>
      <c r="X312" s="134"/>
      <c r="Y312" s="134"/>
      <c r="Z312" s="134"/>
      <c r="AA312" s="134"/>
      <c r="AB312" s="134"/>
      <c r="AC312" s="134"/>
      <c r="AD312" s="134"/>
      <c r="AE312" s="134"/>
      <c r="AF312" s="134"/>
      <c r="AG312" s="134"/>
      <c r="AH312" s="134"/>
      <c r="AI312" s="135"/>
    </row>
    <row r="313" spans="2:35" ht="17.25" customHeight="1">
      <c r="B313" s="119"/>
      <c r="C313" s="121" t="s">
        <v>58</v>
      </c>
      <c r="D313" s="122"/>
      <c r="E313" s="15">
        <f>E311</f>
        <v>3501.75</v>
      </c>
      <c r="F313" s="15">
        <f aca="true" t="shared" si="176" ref="F313:S313">F311</f>
        <v>3728.25</v>
      </c>
      <c r="G313" s="15">
        <f t="shared" si="176"/>
        <v>3954.75</v>
      </c>
      <c r="H313" s="15">
        <f t="shared" si="176"/>
        <v>4181.25</v>
      </c>
      <c r="I313" s="15">
        <f t="shared" si="176"/>
        <v>4407.75</v>
      </c>
      <c r="J313" s="15">
        <f t="shared" si="176"/>
        <v>4634.25</v>
      </c>
      <c r="K313" s="15">
        <f t="shared" si="176"/>
        <v>4860.75</v>
      </c>
      <c r="L313" s="15">
        <f t="shared" si="176"/>
        <v>5087.25</v>
      </c>
      <c r="M313" s="15">
        <f t="shared" si="176"/>
        <v>5313.75</v>
      </c>
      <c r="N313" s="15">
        <f t="shared" si="176"/>
        <v>5540.25</v>
      </c>
      <c r="O313" s="15">
        <f t="shared" si="176"/>
        <v>5766.75</v>
      </c>
      <c r="P313" s="15">
        <f t="shared" si="176"/>
        <v>5993.25</v>
      </c>
      <c r="Q313" s="15">
        <f t="shared" si="176"/>
        <v>6219.75</v>
      </c>
      <c r="R313" s="15">
        <f t="shared" si="176"/>
        <v>6446.25</v>
      </c>
      <c r="S313" s="15">
        <f t="shared" si="176"/>
        <v>6672.75</v>
      </c>
      <c r="T313" s="133"/>
      <c r="U313" s="134"/>
      <c r="V313" s="134"/>
      <c r="W313" s="134"/>
      <c r="X313" s="134"/>
      <c r="Y313" s="134"/>
      <c r="Z313" s="134"/>
      <c r="AA313" s="134"/>
      <c r="AB313" s="134"/>
      <c r="AC313" s="134"/>
      <c r="AD313" s="134"/>
      <c r="AE313" s="134"/>
      <c r="AF313" s="134"/>
      <c r="AG313" s="134"/>
      <c r="AH313" s="134"/>
      <c r="AI313" s="135"/>
    </row>
    <row r="314" spans="2:35" ht="17.25" customHeight="1">
      <c r="B314" s="119"/>
      <c r="C314" s="121" t="s">
        <v>66</v>
      </c>
      <c r="D314" s="122"/>
      <c r="E314" s="15">
        <v>350</v>
      </c>
      <c r="F314" s="15">
        <v>350</v>
      </c>
      <c r="G314" s="15">
        <v>350</v>
      </c>
      <c r="H314" s="15">
        <v>350</v>
      </c>
      <c r="I314" s="15">
        <v>350</v>
      </c>
      <c r="J314" s="15">
        <v>350</v>
      </c>
      <c r="K314" s="15">
        <v>350</v>
      </c>
      <c r="L314" s="15">
        <v>350</v>
      </c>
      <c r="M314" s="15">
        <v>350</v>
      </c>
      <c r="N314" s="15">
        <v>350</v>
      </c>
      <c r="O314" s="15">
        <v>350</v>
      </c>
      <c r="P314" s="15">
        <v>350</v>
      </c>
      <c r="Q314" s="15">
        <v>350</v>
      </c>
      <c r="R314" s="15">
        <v>350</v>
      </c>
      <c r="S314" s="15">
        <v>350</v>
      </c>
      <c r="T314" s="133"/>
      <c r="U314" s="134"/>
      <c r="V314" s="134"/>
      <c r="W314" s="134"/>
      <c r="X314" s="134"/>
      <c r="Y314" s="134"/>
      <c r="Z314" s="134"/>
      <c r="AA314" s="134"/>
      <c r="AB314" s="134"/>
      <c r="AC314" s="134"/>
      <c r="AD314" s="134"/>
      <c r="AE314" s="134"/>
      <c r="AF314" s="134"/>
      <c r="AG314" s="134"/>
      <c r="AH314" s="134"/>
      <c r="AI314" s="135"/>
    </row>
    <row r="315" spans="2:35" ht="17.25" customHeight="1">
      <c r="B315" s="119"/>
      <c r="C315" s="121" t="s">
        <v>67</v>
      </c>
      <c r="D315" s="122"/>
      <c r="E315" s="15">
        <v>500</v>
      </c>
      <c r="F315" s="15">
        <v>500</v>
      </c>
      <c r="G315" s="15">
        <v>500</v>
      </c>
      <c r="H315" s="15">
        <v>500</v>
      </c>
      <c r="I315" s="15">
        <v>500</v>
      </c>
      <c r="J315" s="15">
        <v>500</v>
      </c>
      <c r="K315" s="15">
        <v>500</v>
      </c>
      <c r="L315" s="15">
        <v>500</v>
      </c>
      <c r="M315" s="15">
        <v>500</v>
      </c>
      <c r="N315" s="15">
        <v>500</v>
      </c>
      <c r="O315" s="15">
        <v>500</v>
      </c>
      <c r="P315" s="15">
        <v>500</v>
      </c>
      <c r="Q315" s="15">
        <v>500</v>
      </c>
      <c r="R315" s="15">
        <v>500</v>
      </c>
      <c r="S315" s="15">
        <v>500</v>
      </c>
      <c r="T315" s="133"/>
      <c r="U315" s="134"/>
      <c r="V315" s="134"/>
      <c r="W315" s="134"/>
      <c r="X315" s="134"/>
      <c r="Y315" s="134"/>
      <c r="Z315" s="134"/>
      <c r="AA315" s="134"/>
      <c r="AB315" s="134"/>
      <c r="AC315" s="134"/>
      <c r="AD315" s="134"/>
      <c r="AE315" s="134"/>
      <c r="AF315" s="134"/>
      <c r="AG315" s="134"/>
      <c r="AH315" s="134"/>
      <c r="AI315" s="135"/>
    </row>
    <row r="316" spans="2:35" ht="17.25" customHeight="1">
      <c r="B316" s="119"/>
      <c r="C316" s="121" t="s">
        <v>59</v>
      </c>
      <c r="D316" s="122"/>
      <c r="E316" s="15">
        <v>2480</v>
      </c>
      <c r="F316" s="15">
        <v>2480</v>
      </c>
      <c r="G316" s="15">
        <v>2480</v>
      </c>
      <c r="H316" s="15">
        <v>2480</v>
      </c>
      <c r="I316" s="15">
        <v>2480</v>
      </c>
      <c r="J316" s="15">
        <v>2480</v>
      </c>
      <c r="K316" s="15">
        <v>2480</v>
      </c>
      <c r="L316" s="15">
        <v>2480</v>
      </c>
      <c r="M316" s="15">
        <v>2480</v>
      </c>
      <c r="N316" s="15">
        <v>2480</v>
      </c>
      <c r="O316" s="15">
        <v>2480</v>
      </c>
      <c r="P316" s="15">
        <v>2480</v>
      </c>
      <c r="Q316" s="15">
        <v>2480</v>
      </c>
      <c r="R316" s="15">
        <v>2480</v>
      </c>
      <c r="S316" s="15">
        <v>2480</v>
      </c>
      <c r="T316" s="133"/>
      <c r="U316" s="134"/>
      <c r="V316" s="134"/>
      <c r="W316" s="134"/>
      <c r="X316" s="134"/>
      <c r="Y316" s="134"/>
      <c r="Z316" s="134"/>
      <c r="AA316" s="134"/>
      <c r="AB316" s="134"/>
      <c r="AC316" s="134"/>
      <c r="AD316" s="134"/>
      <c r="AE316" s="134"/>
      <c r="AF316" s="134"/>
      <c r="AG316" s="134"/>
      <c r="AH316" s="134"/>
      <c r="AI316" s="135"/>
    </row>
    <row r="317" spans="2:35" s="17" customFormat="1" ht="17.25" customHeight="1">
      <c r="B317" s="119"/>
      <c r="C317" s="128" t="s">
        <v>60</v>
      </c>
      <c r="D317" s="129"/>
      <c r="E317" s="16">
        <f aca="true" t="shared" si="177" ref="E317:S317">E316+E315+E314+E313+E312+E311+E310+E309+E308</f>
        <v>85224</v>
      </c>
      <c r="F317" s="16">
        <f t="shared" si="177"/>
        <v>90292</v>
      </c>
      <c r="G317" s="16">
        <f t="shared" si="177"/>
        <v>95360</v>
      </c>
      <c r="H317" s="16">
        <f t="shared" si="177"/>
        <v>100428</v>
      </c>
      <c r="I317" s="16">
        <f t="shared" si="177"/>
        <v>105496</v>
      </c>
      <c r="J317" s="16">
        <f t="shared" si="177"/>
        <v>110564</v>
      </c>
      <c r="K317" s="16">
        <f t="shared" si="177"/>
        <v>115632</v>
      </c>
      <c r="L317" s="16">
        <f t="shared" si="177"/>
        <v>120700</v>
      </c>
      <c r="M317" s="16">
        <f t="shared" si="177"/>
        <v>125768</v>
      </c>
      <c r="N317" s="16">
        <f t="shared" si="177"/>
        <v>130836</v>
      </c>
      <c r="O317" s="16">
        <f t="shared" si="177"/>
        <v>135904</v>
      </c>
      <c r="P317" s="16">
        <f t="shared" si="177"/>
        <v>140972</v>
      </c>
      <c r="Q317" s="16">
        <f t="shared" si="177"/>
        <v>146040</v>
      </c>
      <c r="R317" s="16">
        <f t="shared" si="177"/>
        <v>151108</v>
      </c>
      <c r="S317" s="16">
        <f t="shared" si="177"/>
        <v>156176</v>
      </c>
      <c r="T317" s="133"/>
      <c r="U317" s="134"/>
      <c r="V317" s="134"/>
      <c r="W317" s="134"/>
      <c r="X317" s="134"/>
      <c r="Y317" s="134"/>
      <c r="Z317" s="134"/>
      <c r="AA317" s="134"/>
      <c r="AB317" s="134"/>
      <c r="AC317" s="134"/>
      <c r="AD317" s="134"/>
      <c r="AE317" s="134"/>
      <c r="AF317" s="134"/>
      <c r="AG317" s="134"/>
      <c r="AH317" s="134"/>
      <c r="AI317" s="135"/>
    </row>
    <row r="318" spans="2:35" s="18" customFormat="1" ht="17.25" customHeight="1">
      <c r="B318" s="119"/>
      <c r="C318" s="121" t="s">
        <v>61</v>
      </c>
      <c r="D318" s="122"/>
      <c r="E318" s="9">
        <v>4196</v>
      </c>
      <c r="F318" s="9">
        <v>4196</v>
      </c>
      <c r="G318" s="9">
        <v>4196</v>
      </c>
      <c r="H318" s="9">
        <v>4196</v>
      </c>
      <c r="I318" s="9">
        <v>4196</v>
      </c>
      <c r="J318" s="9">
        <v>4196</v>
      </c>
      <c r="K318" s="9">
        <v>4196</v>
      </c>
      <c r="L318" s="9">
        <v>4196</v>
      </c>
      <c r="M318" s="9">
        <v>4196</v>
      </c>
      <c r="N318" s="9">
        <v>4196</v>
      </c>
      <c r="O318" s="9">
        <v>4196</v>
      </c>
      <c r="P318" s="9">
        <v>4196</v>
      </c>
      <c r="Q318" s="9">
        <v>4196</v>
      </c>
      <c r="R318" s="9">
        <v>4196</v>
      </c>
      <c r="S318" s="9">
        <v>4196</v>
      </c>
      <c r="T318" s="133"/>
      <c r="U318" s="134"/>
      <c r="V318" s="134"/>
      <c r="W318" s="134"/>
      <c r="X318" s="134"/>
      <c r="Y318" s="134"/>
      <c r="Z318" s="134"/>
      <c r="AA318" s="134"/>
      <c r="AB318" s="134"/>
      <c r="AC318" s="134"/>
      <c r="AD318" s="134"/>
      <c r="AE318" s="134"/>
      <c r="AF318" s="134"/>
      <c r="AG318" s="134"/>
      <c r="AH318" s="134"/>
      <c r="AI318" s="135"/>
    </row>
    <row r="319" spans="2:35" s="18" customFormat="1" ht="17.25" customHeight="1">
      <c r="B319" s="119"/>
      <c r="C319" s="121" t="s">
        <v>62</v>
      </c>
      <c r="D319" s="122"/>
      <c r="E319" s="9">
        <v>313</v>
      </c>
      <c r="F319" s="9">
        <v>313</v>
      </c>
      <c r="G319" s="9">
        <v>313</v>
      </c>
      <c r="H319" s="9">
        <v>313</v>
      </c>
      <c r="I319" s="9">
        <v>313</v>
      </c>
      <c r="J319" s="9">
        <v>313</v>
      </c>
      <c r="K319" s="9">
        <v>313</v>
      </c>
      <c r="L319" s="9">
        <v>313</v>
      </c>
      <c r="M319" s="9">
        <v>313</v>
      </c>
      <c r="N319" s="9">
        <v>313</v>
      </c>
      <c r="O319" s="9">
        <v>313</v>
      </c>
      <c r="P319" s="9">
        <v>313</v>
      </c>
      <c r="Q319" s="9">
        <v>313</v>
      </c>
      <c r="R319" s="9">
        <v>313</v>
      </c>
      <c r="S319" s="9">
        <v>313</v>
      </c>
      <c r="T319" s="133"/>
      <c r="U319" s="134"/>
      <c r="V319" s="134"/>
      <c r="W319" s="134"/>
      <c r="X319" s="134"/>
      <c r="Y319" s="134"/>
      <c r="Z319" s="134"/>
      <c r="AA319" s="134"/>
      <c r="AB319" s="134"/>
      <c r="AC319" s="134"/>
      <c r="AD319" s="134"/>
      <c r="AE319" s="134"/>
      <c r="AF319" s="134"/>
      <c r="AG319" s="134"/>
      <c r="AH319" s="134"/>
      <c r="AI319" s="135"/>
    </row>
    <row r="320" spans="2:35" s="18" customFormat="1" ht="17.25" customHeight="1">
      <c r="B320" s="119"/>
      <c r="C320" s="121" t="s">
        <v>63</v>
      </c>
      <c r="D320" s="122"/>
      <c r="E320" s="19">
        <f>E308*2/100</f>
        <v>466.9</v>
      </c>
      <c r="F320" s="19">
        <f aca="true" t="shared" si="178" ref="F320:S320">F308*2/100</f>
        <v>497.1</v>
      </c>
      <c r="G320" s="19">
        <f t="shared" si="178"/>
        <v>527.3</v>
      </c>
      <c r="H320" s="19">
        <f t="shared" si="178"/>
        <v>557.5</v>
      </c>
      <c r="I320" s="19">
        <f t="shared" si="178"/>
        <v>587.7</v>
      </c>
      <c r="J320" s="19">
        <f t="shared" si="178"/>
        <v>617.9</v>
      </c>
      <c r="K320" s="19">
        <f t="shared" si="178"/>
        <v>648.1</v>
      </c>
      <c r="L320" s="19">
        <f t="shared" si="178"/>
        <v>678.3</v>
      </c>
      <c r="M320" s="19">
        <f t="shared" si="178"/>
        <v>708.5</v>
      </c>
      <c r="N320" s="19">
        <f t="shared" si="178"/>
        <v>738.7</v>
      </c>
      <c r="O320" s="19">
        <f t="shared" si="178"/>
        <v>768.9</v>
      </c>
      <c r="P320" s="19">
        <f t="shared" si="178"/>
        <v>799.1</v>
      </c>
      <c r="Q320" s="19">
        <f t="shared" si="178"/>
        <v>829.3</v>
      </c>
      <c r="R320" s="19">
        <f t="shared" si="178"/>
        <v>859.5</v>
      </c>
      <c r="S320" s="19">
        <f t="shared" si="178"/>
        <v>889.7</v>
      </c>
      <c r="T320" s="133"/>
      <c r="U320" s="134"/>
      <c r="V320" s="134"/>
      <c r="W320" s="134"/>
      <c r="X320" s="134"/>
      <c r="Y320" s="134"/>
      <c r="Z320" s="134"/>
      <c r="AA320" s="134"/>
      <c r="AB320" s="134"/>
      <c r="AC320" s="134"/>
      <c r="AD320" s="134"/>
      <c r="AE320" s="134"/>
      <c r="AF320" s="134"/>
      <c r="AG320" s="134"/>
      <c r="AH320" s="134"/>
      <c r="AI320" s="135"/>
    </row>
    <row r="321" spans="2:35" s="17" customFormat="1" ht="17.25" customHeight="1">
      <c r="B321" s="119"/>
      <c r="C321" s="128" t="s">
        <v>64</v>
      </c>
      <c r="D321" s="129"/>
      <c r="E321" s="19">
        <f aca="true" t="shared" si="179" ref="E321:S321">E320+E319+E318</f>
        <v>4975.9</v>
      </c>
      <c r="F321" s="19">
        <f t="shared" si="179"/>
        <v>5006.1</v>
      </c>
      <c r="G321" s="19">
        <f t="shared" si="179"/>
        <v>5036.3</v>
      </c>
      <c r="H321" s="19">
        <f t="shared" si="179"/>
        <v>5066.5</v>
      </c>
      <c r="I321" s="19">
        <f t="shared" si="179"/>
        <v>5096.7</v>
      </c>
      <c r="J321" s="19">
        <f t="shared" si="179"/>
        <v>5126.9</v>
      </c>
      <c r="K321" s="19">
        <f t="shared" si="179"/>
        <v>5157.1</v>
      </c>
      <c r="L321" s="19">
        <f t="shared" si="179"/>
        <v>5187.3</v>
      </c>
      <c r="M321" s="19">
        <f t="shared" si="179"/>
        <v>5217.5</v>
      </c>
      <c r="N321" s="19">
        <f t="shared" si="179"/>
        <v>5247.7</v>
      </c>
      <c r="O321" s="19">
        <f t="shared" si="179"/>
        <v>5277.9</v>
      </c>
      <c r="P321" s="19">
        <f t="shared" si="179"/>
        <v>5308.1</v>
      </c>
      <c r="Q321" s="19">
        <f t="shared" si="179"/>
        <v>5338.3</v>
      </c>
      <c r="R321" s="19">
        <f t="shared" si="179"/>
        <v>5368.5</v>
      </c>
      <c r="S321" s="19">
        <f t="shared" si="179"/>
        <v>5398.7</v>
      </c>
      <c r="T321" s="133"/>
      <c r="U321" s="134"/>
      <c r="V321" s="134"/>
      <c r="W321" s="134"/>
      <c r="X321" s="134"/>
      <c r="Y321" s="134"/>
      <c r="Z321" s="134"/>
      <c r="AA321" s="134"/>
      <c r="AB321" s="134"/>
      <c r="AC321" s="134"/>
      <c r="AD321" s="134"/>
      <c r="AE321" s="134"/>
      <c r="AF321" s="134"/>
      <c r="AG321" s="134"/>
      <c r="AH321" s="134"/>
      <c r="AI321" s="135"/>
    </row>
    <row r="322" spans="2:35" s="17" customFormat="1" ht="17.25" customHeight="1">
      <c r="B322" s="120"/>
      <c r="C322" s="128" t="s">
        <v>65</v>
      </c>
      <c r="D322" s="129"/>
      <c r="E322" s="19">
        <f aca="true" t="shared" si="180" ref="E322:S322">E317-E321</f>
        <v>80248.1</v>
      </c>
      <c r="F322" s="19">
        <f t="shared" si="180"/>
        <v>85285.9</v>
      </c>
      <c r="G322" s="19">
        <f t="shared" si="180"/>
        <v>90323.7</v>
      </c>
      <c r="H322" s="19">
        <f t="shared" si="180"/>
        <v>95361.5</v>
      </c>
      <c r="I322" s="19">
        <f t="shared" si="180"/>
        <v>100399.3</v>
      </c>
      <c r="J322" s="19">
        <f t="shared" si="180"/>
        <v>105437.1</v>
      </c>
      <c r="K322" s="19">
        <f t="shared" si="180"/>
        <v>110474.9</v>
      </c>
      <c r="L322" s="19">
        <f t="shared" si="180"/>
        <v>115512.7</v>
      </c>
      <c r="M322" s="19">
        <f t="shared" si="180"/>
        <v>120550.5</v>
      </c>
      <c r="N322" s="19">
        <f t="shared" si="180"/>
        <v>125588.3</v>
      </c>
      <c r="O322" s="19">
        <f t="shared" si="180"/>
        <v>130626.1</v>
      </c>
      <c r="P322" s="19">
        <f t="shared" si="180"/>
        <v>135663.9</v>
      </c>
      <c r="Q322" s="19">
        <f t="shared" si="180"/>
        <v>140701.7</v>
      </c>
      <c r="R322" s="19">
        <f t="shared" si="180"/>
        <v>145739.5</v>
      </c>
      <c r="S322" s="19">
        <f t="shared" si="180"/>
        <v>150777.3</v>
      </c>
      <c r="T322" s="133"/>
      <c r="U322" s="134"/>
      <c r="V322" s="134"/>
      <c r="W322" s="134"/>
      <c r="X322" s="134"/>
      <c r="Y322" s="134"/>
      <c r="Z322" s="134"/>
      <c r="AA322" s="134"/>
      <c r="AB322" s="134"/>
      <c r="AC322" s="134"/>
      <c r="AD322" s="134"/>
      <c r="AE322" s="134"/>
      <c r="AF322" s="134"/>
      <c r="AG322" s="134"/>
      <c r="AH322" s="134"/>
      <c r="AI322" s="135"/>
    </row>
    <row r="323" spans="2:35" ht="7.5" customHeight="1">
      <c r="B323" s="123"/>
      <c r="C323" s="124"/>
      <c r="D323" s="124"/>
      <c r="E323" s="124"/>
      <c r="F323" s="124"/>
      <c r="G323" s="124"/>
      <c r="H323" s="124"/>
      <c r="I323" s="124"/>
      <c r="J323" s="124"/>
      <c r="K323" s="124"/>
      <c r="L323" s="124"/>
      <c r="M323" s="124"/>
      <c r="N323" s="124"/>
      <c r="O323" s="124"/>
      <c r="P323" s="124"/>
      <c r="Q323" s="124"/>
      <c r="R323" s="124"/>
      <c r="S323" s="125"/>
      <c r="T323" s="133"/>
      <c r="U323" s="134"/>
      <c r="V323" s="134"/>
      <c r="W323" s="134"/>
      <c r="X323" s="134"/>
      <c r="Y323" s="134"/>
      <c r="Z323" s="134"/>
      <c r="AA323" s="134"/>
      <c r="AB323" s="134"/>
      <c r="AC323" s="134"/>
      <c r="AD323" s="134"/>
      <c r="AE323" s="134"/>
      <c r="AF323" s="134"/>
      <c r="AG323" s="134"/>
      <c r="AH323" s="134"/>
      <c r="AI323" s="135"/>
    </row>
    <row r="324" spans="2:35" ht="17.25" customHeight="1">
      <c r="B324" s="118">
        <v>21</v>
      </c>
      <c r="C324" s="7" t="s">
        <v>24</v>
      </c>
      <c r="D324" s="8" t="s">
        <v>4</v>
      </c>
      <c r="E324" s="9">
        <v>25880</v>
      </c>
      <c r="F324" s="9">
        <f>E324+1700</f>
        <v>27580</v>
      </c>
      <c r="G324" s="9">
        <f aca="true" t="shared" si="181" ref="G324:S324">F324+1700</f>
        <v>29280</v>
      </c>
      <c r="H324" s="9">
        <f t="shared" si="181"/>
        <v>30980</v>
      </c>
      <c r="I324" s="9">
        <f t="shared" si="181"/>
        <v>32680</v>
      </c>
      <c r="J324" s="9">
        <f t="shared" si="181"/>
        <v>34380</v>
      </c>
      <c r="K324" s="9">
        <f t="shared" si="181"/>
        <v>36080</v>
      </c>
      <c r="L324" s="9">
        <f t="shared" si="181"/>
        <v>37780</v>
      </c>
      <c r="M324" s="9">
        <f t="shared" si="181"/>
        <v>39480</v>
      </c>
      <c r="N324" s="9">
        <f t="shared" si="181"/>
        <v>41180</v>
      </c>
      <c r="O324" s="9">
        <f t="shared" si="181"/>
        <v>42880</v>
      </c>
      <c r="P324" s="9">
        <f t="shared" si="181"/>
        <v>44580</v>
      </c>
      <c r="Q324" s="9">
        <f t="shared" si="181"/>
        <v>46280</v>
      </c>
      <c r="R324" s="9">
        <f t="shared" si="181"/>
        <v>47980</v>
      </c>
      <c r="S324" s="9">
        <f t="shared" si="181"/>
        <v>49680</v>
      </c>
      <c r="T324" s="133"/>
      <c r="U324" s="134"/>
      <c r="V324" s="134"/>
      <c r="W324" s="134"/>
      <c r="X324" s="134"/>
      <c r="Y324" s="134"/>
      <c r="Z324" s="134"/>
      <c r="AA324" s="134"/>
      <c r="AB324" s="134"/>
      <c r="AC324" s="134"/>
      <c r="AD324" s="134"/>
      <c r="AE324" s="134"/>
      <c r="AF324" s="134"/>
      <c r="AG324" s="134"/>
      <c r="AH324" s="134"/>
      <c r="AI324" s="135"/>
    </row>
    <row r="325" spans="2:35" ht="17.25" customHeight="1">
      <c r="B325" s="119"/>
      <c r="C325" s="5" t="s">
        <v>48</v>
      </c>
      <c r="D325" s="6" t="s">
        <v>26</v>
      </c>
      <c r="E325" s="6">
        <v>40000</v>
      </c>
      <c r="F325" s="6">
        <f>E325+2600</f>
        <v>42600</v>
      </c>
      <c r="G325" s="6">
        <f aca="true" t="shared" si="182" ref="G325:S325">F325+2600</f>
        <v>45200</v>
      </c>
      <c r="H325" s="6">
        <f t="shared" si="182"/>
        <v>47800</v>
      </c>
      <c r="I325" s="6">
        <f t="shared" si="182"/>
        <v>50400</v>
      </c>
      <c r="J325" s="6">
        <f t="shared" si="182"/>
        <v>53000</v>
      </c>
      <c r="K325" s="6">
        <f t="shared" si="182"/>
        <v>55600</v>
      </c>
      <c r="L325" s="6">
        <f t="shared" si="182"/>
        <v>58200</v>
      </c>
      <c r="M325" s="6">
        <f t="shared" si="182"/>
        <v>60800</v>
      </c>
      <c r="N325" s="6">
        <f t="shared" si="182"/>
        <v>63400</v>
      </c>
      <c r="O325" s="6">
        <f t="shared" si="182"/>
        <v>66000</v>
      </c>
      <c r="P325" s="6">
        <f t="shared" si="182"/>
        <v>68600</v>
      </c>
      <c r="Q325" s="6">
        <f t="shared" si="182"/>
        <v>71200</v>
      </c>
      <c r="R325" s="6">
        <f t="shared" si="182"/>
        <v>73800</v>
      </c>
      <c r="S325" s="6">
        <f t="shared" si="182"/>
        <v>76400</v>
      </c>
      <c r="T325" s="133"/>
      <c r="U325" s="134"/>
      <c r="V325" s="134"/>
      <c r="W325" s="134"/>
      <c r="X325" s="134"/>
      <c r="Y325" s="134"/>
      <c r="Z325" s="134"/>
      <c r="AA325" s="134"/>
      <c r="AB325" s="134"/>
      <c r="AC325" s="134"/>
      <c r="AD325" s="134"/>
      <c r="AE325" s="134"/>
      <c r="AF325" s="134"/>
      <c r="AG325" s="134"/>
      <c r="AH325" s="134"/>
      <c r="AI325" s="135"/>
    </row>
    <row r="326" spans="2:35" ht="17.25" customHeight="1">
      <c r="B326" s="119"/>
      <c r="C326" s="121" t="s">
        <v>53</v>
      </c>
      <c r="D326" s="122"/>
      <c r="E326" s="6">
        <v>7764</v>
      </c>
      <c r="F326" s="6">
        <v>7764</v>
      </c>
      <c r="G326" s="6">
        <v>7764</v>
      </c>
      <c r="H326" s="6">
        <v>7764</v>
      </c>
      <c r="I326" s="6">
        <v>7764</v>
      </c>
      <c r="J326" s="6">
        <v>7764</v>
      </c>
      <c r="K326" s="6">
        <v>7764</v>
      </c>
      <c r="L326" s="6">
        <v>7764</v>
      </c>
      <c r="M326" s="6">
        <v>7764</v>
      </c>
      <c r="N326" s="6">
        <v>7764</v>
      </c>
      <c r="O326" s="6">
        <v>7764</v>
      </c>
      <c r="P326" s="6">
        <v>7764</v>
      </c>
      <c r="Q326" s="6">
        <v>7764</v>
      </c>
      <c r="R326" s="6">
        <v>7764</v>
      </c>
      <c r="S326" s="6">
        <v>7764</v>
      </c>
      <c r="T326" s="133"/>
      <c r="U326" s="134"/>
      <c r="V326" s="134"/>
      <c r="W326" s="134"/>
      <c r="X326" s="134"/>
      <c r="Y326" s="134"/>
      <c r="Z326" s="134"/>
      <c r="AA326" s="134"/>
      <c r="AB326" s="134"/>
      <c r="AC326" s="134"/>
      <c r="AD326" s="134"/>
      <c r="AE326" s="134"/>
      <c r="AF326" s="134"/>
      <c r="AG326" s="134"/>
      <c r="AH326" s="134"/>
      <c r="AI326" s="135"/>
    </row>
    <row r="327" spans="2:35" ht="17.25" customHeight="1">
      <c r="B327" s="119"/>
      <c r="C327" s="121" t="s">
        <v>54</v>
      </c>
      <c r="D327" s="122"/>
      <c r="E327" s="6">
        <f>E324*15/100</f>
        <v>3882</v>
      </c>
      <c r="F327" s="6">
        <f aca="true" t="shared" si="183" ref="F327:S327">F324*15/100</f>
        <v>4137</v>
      </c>
      <c r="G327" s="6">
        <f t="shared" si="183"/>
        <v>4392</v>
      </c>
      <c r="H327" s="6">
        <f t="shared" si="183"/>
        <v>4647</v>
      </c>
      <c r="I327" s="6">
        <f t="shared" si="183"/>
        <v>4902</v>
      </c>
      <c r="J327" s="6">
        <f t="shared" si="183"/>
        <v>5157</v>
      </c>
      <c r="K327" s="6">
        <f t="shared" si="183"/>
        <v>5412</v>
      </c>
      <c r="L327" s="6">
        <f t="shared" si="183"/>
        <v>5667</v>
      </c>
      <c r="M327" s="6">
        <f t="shared" si="183"/>
        <v>5922</v>
      </c>
      <c r="N327" s="6">
        <f t="shared" si="183"/>
        <v>6177</v>
      </c>
      <c r="O327" s="6">
        <f t="shared" si="183"/>
        <v>6432</v>
      </c>
      <c r="P327" s="6">
        <f t="shared" si="183"/>
        <v>6687</v>
      </c>
      <c r="Q327" s="6">
        <f t="shared" si="183"/>
        <v>6942</v>
      </c>
      <c r="R327" s="6">
        <f t="shared" si="183"/>
        <v>7197</v>
      </c>
      <c r="S327" s="6">
        <f t="shared" si="183"/>
        <v>7452</v>
      </c>
      <c r="T327" s="133"/>
      <c r="U327" s="134"/>
      <c r="V327" s="134"/>
      <c r="W327" s="134"/>
      <c r="X327" s="134"/>
      <c r="Y327" s="134"/>
      <c r="Z327" s="134"/>
      <c r="AA327" s="134"/>
      <c r="AB327" s="134"/>
      <c r="AC327" s="134"/>
      <c r="AD327" s="134"/>
      <c r="AE327" s="134"/>
      <c r="AF327" s="134"/>
      <c r="AG327" s="134"/>
      <c r="AH327" s="134"/>
      <c r="AI327" s="135"/>
    </row>
    <row r="328" spans="2:35" ht="17.25" customHeight="1">
      <c r="B328" s="119"/>
      <c r="C328" s="121" t="s">
        <v>57</v>
      </c>
      <c r="D328" s="122"/>
      <c r="E328" s="6">
        <f>E324/2</f>
        <v>12940</v>
      </c>
      <c r="F328" s="6">
        <f aca="true" t="shared" si="184" ref="F328:S328">F324/2</f>
        <v>13790</v>
      </c>
      <c r="G328" s="6">
        <f t="shared" si="184"/>
        <v>14640</v>
      </c>
      <c r="H328" s="6">
        <f t="shared" si="184"/>
        <v>15490</v>
      </c>
      <c r="I328" s="6">
        <f t="shared" si="184"/>
        <v>16340</v>
      </c>
      <c r="J328" s="6">
        <f t="shared" si="184"/>
        <v>17190</v>
      </c>
      <c r="K328" s="6">
        <f t="shared" si="184"/>
        <v>18040</v>
      </c>
      <c r="L328" s="6">
        <f t="shared" si="184"/>
        <v>18890</v>
      </c>
      <c r="M328" s="6">
        <f t="shared" si="184"/>
        <v>19740</v>
      </c>
      <c r="N328" s="6">
        <f t="shared" si="184"/>
        <v>20590</v>
      </c>
      <c r="O328" s="6">
        <f t="shared" si="184"/>
        <v>21440</v>
      </c>
      <c r="P328" s="6">
        <f t="shared" si="184"/>
        <v>22290</v>
      </c>
      <c r="Q328" s="6">
        <f t="shared" si="184"/>
        <v>23140</v>
      </c>
      <c r="R328" s="6">
        <f t="shared" si="184"/>
        <v>23990</v>
      </c>
      <c r="S328" s="6">
        <f t="shared" si="184"/>
        <v>24840</v>
      </c>
      <c r="T328" s="133"/>
      <c r="U328" s="134"/>
      <c r="V328" s="134"/>
      <c r="W328" s="134"/>
      <c r="X328" s="134"/>
      <c r="Y328" s="134"/>
      <c r="Z328" s="134"/>
      <c r="AA328" s="134"/>
      <c r="AB328" s="134"/>
      <c r="AC328" s="134"/>
      <c r="AD328" s="134"/>
      <c r="AE328" s="134"/>
      <c r="AF328" s="134"/>
      <c r="AG328" s="134"/>
      <c r="AH328" s="134"/>
      <c r="AI328" s="135"/>
    </row>
    <row r="329" spans="2:35" ht="17.25" customHeight="1">
      <c r="B329" s="119"/>
      <c r="C329" s="121" t="s">
        <v>58</v>
      </c>
      <c r="D329" s="122"/>
      <c r="E329" s="15">
        <f>E327</f>
        <v>3882</v>
      </c>
      <c r="F329" s="15">
        <f aca="true" t="shared" si="185" ref="F329:S329">F327</f>
        <v>4137</v>
      </c>
      <c r="G329" s="15">
        <f t="shared" si="185"/>
        <v>4392</v>
      </c>
      <c r="H329" s="15">
        <f t="shared" si="185"/>
        <v>4647</v>
      </c>
      <c r="I329" s="15">
        <f t="shared" si="185"/>
        <v>4902</v>
      </c>
      <c r="J329" s="15">
        <f t="shared" si="185"/>
        <v>5157</v>
      </c>
      <c r="K329" s="15">
        <f t="shared" si="185"/>
        <v>5412</v>
      </c>
      <c r="L329" s="15">
        <f t="shared" si="185"/>
        <v>5667</v>
      </c>
      <c r="M329" s="15">
        <f t="shared" si="185"/>
        <v>5922</v>
      </c>
      <c r="N329" s="15">
        <f t="shared" si="185"/>
        <v>6177</v>
      </c>
      <c r="O329" s="15">
        <f t="shared" si="185"/>
        <v>6432</v>
      </c>
      <c r="P329" s="15">
        <f t="shared" si="185"/>
        <v>6687</v>
      </c>
      <c r="Q329" s="15">
        <f t="shared" si="185"/>
        <v>6942</v>
      </c>
      <c r="R329" s="15">
        <f t="shared" si="185"/>
        <v>7197</v>
      </c>
      <c r="S329" s="15">
        <f t="shared" si="185"/>
        <v>7452</v>
      </c>
      <c r="T329" s="133"/>
      <c r="U329" s="134"/>
      <c r="V329" s="134"/>
      <c r="W329" s="134"/>
      <c r="X329" s="134"/>
      <c r="Y329" s="134"/>
      <c r="Z329" s="134"/>
      <c r="AA329" s="134"/>
      <c r="AB329" s="134"/>
      <c r="AC329" s="134"/>
      <c r="AD329" s="134"/>
      <c r="AE329" s="134"/>
      <c r="AF329" s="134"/>
      <c r="AG329" s="134"/>
      <c r="AH329" s="134"/>
      <c r="AI329" s="135"/>
    </row>
    <row r="330" spans="2:35" ht="17.25" customHeight="1">
      <c r="B330" s="119"/>
      <c r="C330" s="121" t="s">
        <v>66</v>
      </c>
      <c r="D330" s="122"/>
      <c r="E330" s="15">
        <v>350</v>
      </c>
      <c r="F330" s="15">
        <v>350</v>
      </c>
      <c r="G330" s="15">
        <v>350</v>
      </c>
      <c r="H330" s="15">
        <v>350</v>
      </c>
      <c r="I330" s="15">
        <v>350</v>
      </c>
      <c r="J330" s="15">
        <v>350</v>
      </c>
      <c r="K330" s="15">
        <v>350</v>
      </c>
      <c r="L330" s="15">
        <v>350</v>
      </c>
      <c r="M330" s="15">
        <v>350</v>
      </c>
      <c r="N330" s="15">
        <v>350</v>
      </c>
      <c r="O330" s="15">
        <v>350</v>
      </c>
      <c r="P330" s="15">
        <v>350</v>
      </c>
      <c r="Q330" s="15">
        <v>350</v>
      </c>
      <c r="R330" s="15">
        <v>350</v>
      </c>
      <c r="S330" s="15">
        <v>350</v>
      </c>
      <c r="T330" s="133"/>
      <c r="U330" s="134"/>
      <c r="V330" s="134"/>
      <c r="W330" s="134"/>
      <c r="X330" s="134"/>
      <c r="Y330" s="134"/>
      <c r="Z330" s="134"/>
      <c r="AA330" s="134"/>
      <c r="AB330" s="134"/>
      <c r="AC330" s="134"/>
      <c r="AD330" s="134"/>
      <c r="AE330" s="134"/>
      <c r="AF330" s="134"/>
      <c r="AG330" s="134"/>
      <c r="AH330" s="134"/>
      <c r="AI330" s="135"/>
    </row>
    <row r="331" spans="2:35" ht="17.25" customHeight="1">
      <c r="B331" s="119"/>
      <c r="C331" s="121" t="s">
        <v>67</v>
      </c>
      <c r="D331" s="122"/>
      <c r="E331" s="15">
        <v>500</v>
      </c>
      <c r="F331" s="15">
        <v>500</v>
      </c>
      <c r="G331" s="15">
        <v>500</v>
      </c>
      <c r="H331" s="15">
        <v>500</v>
      </c>
      <c r="I331" s="15">
        <v>500</v>
      </c>
      <c r="J331" s="15">
        <v>500</v>
      </c>
      <c r="K331" s="15">
        <v>500</v>
      </c>
      <c r="L331" s="15">
        <v>500</v>
      </c>
      <c r="M331" s="15">
        <v>500</v>
      </c>
      <c r="N331" s="15">
        <v>500</v>
      </c>
      <c r="O331" s="15">
        <v>500</v>
      </c>
      <c r="P331" s="15">
        <v>500</v>
      </c>
      <c r="Q331" s="15">
        <v>500</v>
      </c>
      <c r="R331" s="15">
        <v>500</v>
      </c>
      <c r="S331" s="15">
        <v>500</v>
      </c>
      <c r="T331" s="133"/>
      <c r="U331" s="134"/>
      <c r="V331" s="134"/>
      <c r="W331" s="134"/>
      <c r="X331" s="134"/>
      <c r="Y331" s="134"/>
      <c r="Z331" s="134"/>
      <c r="AA331" s="134"/>
      <c r="AB331" s="134"/>
      <c r="AC331" s="134"/>
      <c r="AD331" s="134"/>
      <c r="AE331" s="134"/>
      <c r="AF331" s="134"/>
      <c r="AG331" s="134"/>
      <c r="AH331" s="134"/>
      <c r="AI331" s="135"/>
    </row>
    <row r="332" spans="2:35" ht="17.25" customHeight="1">
      <c r="B332" s="119"/>
      <c r="C332" s="121" t="s">
        <v>59</v>
      </c>
      <c r="D332" s="122"/>
      <c r="E332" s="15">
        <v>2480</v>
      </c>
      <c r="F332" s="15">
        <v>2480</v>
      </c>
      <c r="G332" s="15">
        <v>2480</v>
      </c>
      <c r="H332" s="15">
        <v>2480</v>
      </c>
      <c r="I332" s="15">
        <v>2480</v>
      </c>
      <c r="J332" s="15">
        <v>2480</v>
      </c>
      <c r="K332" s="15">
        <v>2480</v>
      </c>
      <c r="L332" s="15">
        <v>2480</v>
      </c>
      <c r="M332" s="15">
        <v>2480</v>
      </c>
      <c r="N332" s="15">
        <v>2480</v>
      </c>
      <c r="O332" s="15">
        <v>2480</v>
      </c>
      <c r="P332" s="15">
        <v>2480</v>
      </c>
      <c r="Q332" s="15">
        <v>2480</v>
      </c>
      <c r="R332" s="15">
        <v>2480</v>
      </c>
      <c r="S332" s="15">
        <v>2480</v>
      </c>
      <c r="T332" s="133"/>
      <c r="U332" s="134"/>
      <c r="V332" s="134"/>
      <c r="W332" s="134"/>
      <c r="X332" s="134"/>
      <c r="Y332" s="134"/>
      <c r="Z332" s="134"/>
      <c r="AA332" s="134"/>
      <c r="AB332" s="134"/>
      <c r="AC332" s="134"/>
      <c r="AD332" s="134"/>
      <c r="AE332" s="134"/>
      <c r="AF332" s="134"/>
      <c r="AG332" s="134"/>
      <c r="AH332" s="134"/>
      <c r="AI332" s="135"/>
    </row>
    <row r="333" spans="2:35" s="17" customFormat="1" ht="17.25" customHeight="1">
      <c r="B333" s="119"/>
      <c r="C333" s="128" t="s">
        <v>60</v>
      </c>
      <c r="D333" s="129"/>
      <c r="E333" s="16">
        <f aca="true" t="shared" si="186" ref="E333:S333">E332+E331+E330+E329+E328+E327+E326+E325+E324</f>
        <v>97678</v>
      </c>
      <c r="F333" s="16">
        <f t="shared" si="186"/>
        <v>103338</v>
      </c>
      <c r="G333" s="16">
        <f t="shared" si="186"/>
        <v>108998</v>
      </c>
      <c r="H333" s="16">
        <f t="shared" si="186"/>
        <v>114658</v>
      </c>
      <c r="I333" s="16">
        <f t="shared" si="186"/>
        <v>120318</v>
      </c>
      <c r="J333" s="16">
        <f t="shared" si="186"/>
        <v>125978</v>
      </c>
      <c r="K333" s="16">
        <f t="shared" si="186"/>
        <v>131638</v>
      </c>
      <c r="L333" s="16">
        <f t="shared" si="186"/>
        <v>137298</v>
      </c>
      <c r="M333" s="16">
        <f t="shared" si="186"/>
        <v>142958</v>
      </c>
      <c r="N333" s="16">
        <f t="shared" si="186"/>
        <v>148618</v>
      </c>
      <c r="O333" s="16">
        <f t="shared" si="186"/>
        <v>154278</v>
      </c>
      <c r="P333" s="16">
        <f t="shared" si="186"/>
        <v>159938</v>
      </c>
      <c r="Q333" s="16">
        <f t="shared" si="186"/>
        <v>165598</v>
      </c>
      <c r="R333" s="16">
        <f t="shared" si="186"/>
        <v>171258</v>
      </c>
      <c r="S333" s="16">
        <f t="shared" si="186"/>
        <v>176918</v>
      </c>
      <c r="T333" s="133"/>
      <c r="U333" s="134"/>
      <c r="V333" s="134"/>
      <c r="W333" s="134"/>
      <c r="X333" s="134"/>
      <c r="Y333" s="134"/>
      <c r="Z333" s="134"/>
      <c r="AA333" s="134"/>
      <c r="AB333" s="134"/>
      <c r="AC333" s="134"/>
      <c r="AD333" s="134"/>
      <c r="AE333" s="134"/>
      <c r="AF333" s="134"/>
      <c r="AG333" s="134"/>
      <c r="AH333" s="134"/>
      <c r="AI333" s="135"/>
    </row>
    <row r="334" spans="2:35" s="18" customFormat="1" ht="17.25" customHeight="1">
      <c r="B334" s="119"/>
      <c r="C334" s="121" t="s">
        <v>61</v>
      </c>
      <c r="D334" s="122"/>
      <c r="E334" s="9">
        <v>4656</v>
      </c>
      <c r="F334" s="9">
        <v>4656</v>
      </c>
      <c r="G334" s="9">
        <v>4656</v>
      </c>
      <c r="H334" s="9">
        <v>4656</v>
      </c>
      <c r="I334" s="9">
        <v>4656</v>
      </c>
      <c r="J334" s="9">
        <v>4656</v>
      </c>
      <c r="K334" s="9">
        <v>4656</v>
      </c>
      <c r="L334" s="9">
        <v>4656</v>
      </c>
      <c r="M334" s="9">
        <v>4656</v>
      </c>
      <c r="N334" s="9">
        <v>4656</v>
      </c>
      <c r="O334" s="9">
        <v>4656</v>
      </c>
      <c r="P334" s="9">
        <v>4656</v>
      </c>
      <c r="Q334" s="9">
        <v>4656</v>
      </c>
      <c r="R334" s="9">
        <v>4656</v>
      </c>
      <c r="S334" s="9">
        <v>4656</v>
      </c>
      <c r="T334" s="133"/>
      <c r="U334" s="134"/>
      <c r="V334" s="134"/>
      <c r="W334" s="134"/>
      <c r="X334" s="134"/>
      <c r="Y334" s="134"/>
      <c r="Z334" s="134"/>
      <c r="AA334" s="134"/>
      <c r="AB334" s="134"/>
      <c r="AC334" s="134"/>
      <c r="AD334" s="134"/>
      <c r="AE334" s="134"/>
      <c r="AF334" s="134"/>
      <c r="AG334" s="134"/>
      <c r="AH334" s="134"/>
      <c r="AI334" s="135"/>
    </row>
    <row r="335" spans="2:35" s="18" customFormat="1" ht="17.25" customHeight="1">
      <c r="B335" s="119"/>
      <c r="C335" s="121" t="s">
        <v>62</v>
      </c>
      <c r="D335" s="122"/>
      <c r="E335" s="9">
        <v>313</v>
      </c>
      <c r="F335" s="9">
        <v>313</v>
      </c>
      <c r="G335" s="9">
        <v>313</v>
      </c>
      <c r="H335" s="9">
        <v>313</v>
      </c>
      <c r="I335" s="9">
        <v>313</v>
      </c>
      <c r="J335" s="9">
        <v>313</v>
      </c>
      <c r="K335" s="9">
        <v>313</v>
      </c>
      <c r="L335" s="9">
        <v>313</v>
      </c>
      <c r="M335" s="9">
        <v>313</v>
      </c>
      <c r="N335" s="9">
        <v>313</v>
      </c>
      <c r="O335" s="9">
        <v>313</v>
      </c>
      <c r="P335" s="9">
        <v>313</v>
      </c>
      <c r="Q335" s="9">
        <v>313</v>
      </c>
      <c r="R335" s="9">
        <v>313</v>
      </c>
      <c r="S335" s="9">
        <v>313</v>
      </c>
      <c r="T335" s="133"/>
      <c r="U335" s="134"/>
      <c r="V335" s="134"/>
      <c r="W335" s="134"/>
      <c r="X335" s="134"/>
      <c r="Y335" s="134"/>
      <c r="Z335" s="134"/>
      <c r="AA335" s="134"/>
      <c r="AB335" s="134"/>
      <c r="AC335" s="134"/>
      <c r="AD335" s="134"/>
      <c r="AE335" s="134"/>
      <c r="AF335" s="134"/>
      <c r="AG335" s="134"/>
      <c r="AH335" s="134"/>
      <c r="AI335" s="135"/>
    </row>
    <row r="336" spans="2:35" s="18" customFormat="1" ht="17.25" customHeight="1">
      <c r="B336" s="119"/>
      <c r="C336" s="121" t="s">
        <v>63</v>
      </c>
      <c r="D336" s="122"/>
      <c r="E336" s="19">
        <f>E324*2/100</f>
        <v>517.6</v>
      </c>
      <c r="F336" s="19">
        <f aca="true" t="shared" si="187" ref="F336:S336">F324*2/100</f>
        <v>551.6</v>
      </c>
      <c r="G336" s="19">
        <f t="shared" si="187"/>
        <v>585.6</v>
      </c>
      <c r="H336" s="19">
        <f t="shared" si="187"/>
        <v>619.6</v>
      </c>
      <c r="I336" s="19">
        <f t="shared" si="187"/>
        <v>653.6</v>
      </c>
      <c r="J336" s="19">
        <f t="shared" si="187"/>
        <v>687.6</v>
      </c>
      <c r="K336" s="19">
        <f t="shared" si="187"/>
        <v>721.6</v>
      </c>
      <c r="L336" s="19">
        <f t="shared" si="187"/>
        <v>755.6</v>
      </c>
      <c r="M336" s="19">
        <f t="shared" si="187"/>
        <v>789.6</v>
      </c>
      <c r="N336" s="19">
        <f t="shared" si="187"/>
        <v>823.6</v>
      </c>
      <c r="O336" s="19">
        <f t="shared" si="187"/>
        <v>857.6</v>
      </c>
      <c r="P336" s="19">
        <f t="shared" si="187"/>
        <v>891.6</v>
      </c>
      <c r="Q336" s="19">
        <f t="shared" si="187"/>
        <v>925.6</v>
      </c>
      <c r="R336" s="19">
        <f t="shared" si="187"/>
        <v>959.6</v>
      </c>
      <c r="S336" s="19">
        <f t="shared" si="187"/>
        <v>993.6</v>
      </c>
      <c r="T336" s="133"/>
      <c r="U336" s="134"/>
      <c r="V336" s="134"/>
      <c r="W336" s="134"/>
      <c r="X336" s="134"/>
      <c r="Y336" s="134"/>
      <c r="Z336" s="134"/>
      <c r="AA336" s="134"/>
      <c r="AB336" s="134"/>
      <c r="AC336" s="134"/>
      <c r="AD336" s="134"/>
      <c r="AE336" s="134"/>
      <c r="AF336" s="134"/>
      <c r="AG336" s="134"/>
      <c r="AH336" s="134"/>
      <c r="AI336" s="135"/>
    </row>
    <row r="337" spans="2:35" s="17" customFormat="1" ht="17.25" customHeight="1">
      <c r="B337" s="119"/>
      <c r="C337" s="128" t="s">
        <v>64</v>
      </c>
      <c r="D337" s="129"/>
      <c r="E337" s="19">
        <f aca="true" t="shared" si="188" ref="E337:S337">E336+E335+E334</f>
        <v>5486.6</v>
      </c>
      <c r="F337" s="19">
        <f t="shared" si="188"/>
        <v>5520.6</v>
      </c>
      <c r="G337" s="19">
        <f t="shared" si="188"/>
        <v>5554.6</v>
      </c>
      <c r="H337" s="19">
        <f t="shared" si="188"/>
        <v>5588.6</v>
      </c>
      <c r="I337" s="19">
        <f t="shared" si="188"/>
        <v>5622.6</v>
      </c>
      <c r="J337" s="19">
        <f t="shared" si="188"/>
        <v>5656.6</v>
      </c>
      <c r="K337" s="19">
        <f t="shared" si="188"/>
        <v>5690.6</v>
      </c>
      <c r="L337" s="19">
        <f t="shared" si="188"/>
        <v>5724.6</v>
      </c>
      <c r="M337" s="19">
        <f t="shared" si="188"/>
        <v>5758.6</v>
      </c>
      <c r="N337" s="19">
        <f t="shared" si="188"/>
        <v>5792.6</v>
      </c>
      <c r="O337" s="19">
        <f t="shared" si="188"/>
        <v>5826.6</v>
      </c>
      <c r="P337" s="19">
        <f t="shared" si="188"/>
        <v>5860.6</v>
      </c>
      <c r="Q337" s="19">
        <f t="shared" si="188"/>
        <v>5894.6</v>
      </c>
      <c r="R337" s="19">
        <f t="shared" si="188"/>
        <v>5928.6</v>
      </c>
      <c r="S337" s="19">
        <f t="shared" si="188"/>
        <v>5962.6</v>
      </c>
      <c r="T337" s="133"/>
      <c r="U337" s="134"/>
      <c r="V337" s="134"/>
      <c r="W337" s="134"/>
      <c r="X337" s="134"/>
      <c r="Y337" s="134"/>
      <c r="Z337" s="134"/>
      <c r="AA337" s="134"/>
      <c r="AB337" s="134"/>
      <c r="AC337" s="134"/>
      <c r="AD337" s="134"/>
      <c r="AE337" s="134"/>
      <c r="AF337" s="134"/>
      <c r="AG337" s="134"/>
      <c r="AH337" s="134"/>
      <c r="AI337" s="135"/>
    </row>
    <row r="338" spans="2:35" s="17" customFormat="1" ht="17.25" customHeight="1">
      <c r="B338" s="120"/>
      <c r="C338" s="128" t="s">
        <v>65</v>
      </c>
      <c r="D338" s="129"/>
      <c r="E338" s="19">
        <f aca="true" t="shared" si="189" ref="E338:S338">E333-E337</f>
        <v>92191.4</v>
      </c>
      <c r="F338" s="19">
        <f t="shared" si="189"/>
        <v>97817.4</v>
      </c>
      <c r="G338" s="19">
        <f t="shared" si="189"/>
        <v>103443.4</v>
      </c>
      <c r="H338" s="19">
        <f t="shared" si="189"/>
        <v>109069.4</v>
      </c>
      <c r="I338" s="19">
        <f t="shared" si="189"/>
        <v>114695.4</v>
      </c>
      <c r="J338" s="19">
        <f t="shared" si="189"/>
        <v>120321.4</v>
      </c>
      <c r="K338" s="19">
        <f t="shared" si="189"/>
        <v>125947.4</v>
      </c>
      <c r="L338" s="19">
        <f t="shared" si="189"/>
        <v>131573.4</v>
      </c>
      <c r="M338" s="19">
        <f t="shared" si="189"/>
        <v>137199.4</v>
      </c>
      <c r="N338" s="19">
        <f t="shared" si="189"/>
        <v>142825.4</v>
      </c>
      <c r="O338" s="19">
        <f t="shared" si="189"/>
        <v>148451.4</v>
      </c>
      <c r="P338" s="19">
        <f t="shared" si="189"/>
        <v>154077.4</v>
      </c>
      <c r="Q338" s="19">
        <f t="shared" si="189"/>
        <v>159703.4</v>
      </c>
      <c r="R338" s="19">
        <f t="shared" si="189"/>
        <v>165329.4</v>
      </c>
      <c r="S338" s="19">
        <f t="shared" si="189"/>
        <v>170955.4</v>
      </c>
      <c r="T338" s="133"/>
      <c r="U338" s="134"/>
      <c r="V338" s="134"/>
      <c r="W338" s="134"/>
      <c r="X338" s="134"/>
      <c r="Y338" s="134"/>
      <c r="Z338" s="134"/>
      <c r="AA338" s="134"/>
      <c r="AB338" s="134"/>
      <c r="AC338" s="134"/>
      <c r="AD338" s="134"/>
      <c r="AE338" s="134"/>
      <c r="AF338" s="134"/>
      <c r="AG338" s="134"/>
      <c r="AH338" s="134"/>
      <c r="AI338" s="135"/>
    </row>
    <row r="339" spans="2:35" s="17" customFormat="1" ht="9.75" customHeight="1">
      <c r="B339" s="123"/>
      <c r="C339" s="124"/>
      <c r="D339" s="124"/>
      <c r="E339" s="124"/>
      <c r="F339" s="124"/>
      <c r="G339" s="124"/>
      <c r="H339" s="124"/>
      <c r="I339" s="124"/>
      <c r="J339" s="124"/>
      <c r="K339" s="124"/>
      <c r="L339" s="124"/>
      <c r="M339" s="124"/>
      <c r="N339" s="124"/>
      <c r="O339" s="124"/>
      <c r="P339" s="124"/>
      <c r="Q339" s="124"/>
      <c r="R339" s="124"/>
      <c r="S339" s="125"/>
      <c r="T339" s="133"/>
      <c r="U339" s="134"/>
      <c r="V339" s="134"/>
      <c r="W339" s="134"/>
      <c r="X339" s="134"/>
      <c r="Y339" s="134"/>
      <c r="Z339" s="134"/>
      <c r="AA339" s="134"/>
      <c r="AB339" s="134"/>
      <c r="AC339" s="134"/>
      <c r="AD339" s="134"/>
      <c r="AE339" s="134"/>
      <c r="AF339" s="134"/>
      <c r="AG339" s="134"/>
      <c r="AH339" s="134"/>
      <c r="AI339" s="135"/>
    </row>
    <row r="340" spans="2:35" ht="17.25" customHeight="1">
      <c r="B340" s="118">
        <v>22</v>
      </c>
      <c r="C340" s="7" t="s">
        <v>25</v>
      </c>
      <c r="D340" s="8" t="s">
        <v>4</v>
      </c>
      <c r="E340" s="9">
        <v>27680</v>
      </c>
      <c r="F340" s="9">
        <f>E340+1985</f>
        <v>29665</v>
      </c>
      <c r="G340" s="9">
        <f aca="true" t="shared" si="190" ref="G340:S340">F340+1985</f>
        <v>31650</v>
      </c>
      <c r="H340" s="9">
        <f t="shared" si="190"/>
        <v>33635</v>
      </c>
      <c r="I340" s="9">
        <f t="shared" si="190"/>
        <v>35620</v>
      </c>
      <c r="J340" s="9">
        <f t="shared" si="190"/>
        <v>37605</v>
      </c>
      <c r="K340" s="9">
        <f t="shared" si="190"/>
        <v>39590</v>
      </c>
      <c r="L340" s="9">
        <f t="shared" si="190"/>
        <v>41575</v>
      </c>
      <c r="M340" s="9">
        <f t="shared" si="190"/>
        <v>43560</v>
      </c>
      <c r="N340" s="9">
        <f t="shared" si="190"/>
        <v>45545</v>
      </c>
      <c r="O340" s="9">
        <f t="shared" si="190"/>
        <v>47530</v>
      </c>
      <c r="P340" s="9">
        <f t="shared" si="190"/>
        <v>49515</v>
      </c>
      <c r="Q340" s="9">
        <f t="shared" si="190"/>
        <v>51500</v>
      </c>
      <c r="R340" s="9">
        <f t="shared" si="190"/>
        <v>53485</v>
      </c>
      <c r="S340" s="9">
        <f t="shared" si="190"/>
        <v>55470</v>
      </c>
      <c r="T340" s="133"/>
      <c r="U340" s="134"/>
      <c r="V340" s="134"/>
      <c r="W340" s="134"/>
      <c r="X340" s="134"/>
      <c r="Y340" s="134"/>
      <c r="Z340" s="134"/>
      <c r="AA340" s="134"/>
      <c r="AB340" s="134"/>
      <c r="AC340" s="134"/>
      <c r="AD340" s="134"/>
      <c r="AE340" s="134"/>
      <c r="AF340" s="134"/>
      <c r="AG340" s="134"/>
      <c r="AH340" s="134"/>
      <c r="AI340" s="135"/>
    </row>
    <row r="341" spans="2:35" ht="17.25" customHeight="1">
      <c r="B341" s="119"/>
      <c r="C341" s="5" t="s">
        <v>49</v>
      </c>
      <c r="D341" s="6" t="s">
        <v>26</v>
      </c>
      <c r="E341" s="6">
        <v>43000</v>
      </c>
      <c r="F341" s="6">
        <f>E341+3050</f>
        <v>46050</v>
      </c>
      <c r="G341" s="6">
        <f aca="true" t="shared" si="191" ref="G341:S341">F341+3050</f>
        <v>49100</v>
      </c>
      <c r="H341" s="6">
        <f t="shared" si="191"/>
        <v>52150</v>
      </c>
      <c r="I341" s="6">
        <f t="shared" si="191"/>
        <v>55200</v>
      </c>
      <c r="J341" s="6">
        <f t="shared" si="191"/>
        <v>58250</v>
      </c>
      <c r="K341" s="6">
        <f t="shared" si="191"/>
        <v>61300</v>
      </c>
      <c r="L341" s="6">
        <f t="shared" si="191"/>
        <v>64350</v>
      </c>
      <c r="M341" s="6">
        <f t="shared" si="191"/>
        <v>67400</v>
      </c>
      <c r="N341" s="6">
        <f t="shared" si="191"/>
        <v>70450</v>
      </c>
      <c r="O341" s="6">
        <f t="shared" si="191"/>
        <v>73500</v>
      </c>
      <c r="P341" s="6">
        <f t="shared" si="191"/>
        <v>76550</v>
      </c>
      <c r="Q341" s="6">
        <f t="shared" si="191"/>
        <v>79600</v>
      </c>
      <c r="R341" s="6">
        <f t="shared" si="191"/>
        <v>82650</v>
      </c>
      <c r="S341" s="6">
        <f t="shared" si="191"/>
        <v>85700</v>
      </c>
      <c r="T341" s="133"/>
      <c r="U341" s="134"/>
      <c r="V341" s="134"/>
      <c r="W341" s="134"/>
      <c r="X341" s="134"/>
      <c r="Y341" s="134"/>
      <c r="Z341" s="134"/>
      <c r="AA341" s="134"/>
      <c r="AB341" s="134"/>
      <c r="AC341" s="134"/>
      <c r="AD341" s="134"/>
      <c r="AE341" s="134"/>
      <c r="AF341" s="134"/>
      <c r="AG341" s="134"/>
      <c r="AH341" s="134"/>
      <c r="AI341" s="135"/>
    </row>
    <row r="342" spans="2:35" ht="17.25" customHeight="1">
      <c r="B342" s="119"/>
      <c r="C342" s="121" t="s">
        <v>53</v>
      </c>
      <c r="D342" s="122"/>
      <c r="E342" s="6">
        <v>8304</v>
      </c>
      <c r="F342" s="6">
        <v>8304</v>
      </c>
      <c r="G342" s="6">
        <v>8304</v>
      </c>
      <c r="H342" s="6">
        <v>8304</v>
      </c>
      <c r="I342" s="6">
        <v>8304</v>
      </c>
      <c r="J342" s="6">
        <v>8304</v>
      </c>
      <c r="K342" s="6">
        <v>8304</v>
      </c>
      <c r="L342" s="6">
        <v>8304</v>
      </c>
      <c r="M342" s="6">
        <v>8304</v>
      </c>
      <c r="N342" s="6">
        <v>8304</v>
      </c>
      <c r="O342" s="6">
        <v>8304</v>
      </c>
      <c r="P342" s="6">
        <v>8304</v>
      </c>
      <c r="Q342" s="6">
        <v>8304</v>
      </c>
      <c r="R342" s="6">
        <v>8304</v>
      </c>
      <c r="S342" s="6">
        <v>8304</v>
      </c>
      <c r="T342" s="133"/>
      <c r="U342" s="134"/>
      <c r="V342" s="134"/>
      <c r="W342" s="134"/>
      <c r="X342" s="134"/>
      <c r="Y342" s="134"/>
      <c r="Z342" s="134"/>
      <c r="AA342" s="134"/>
      <c r="AB342" s="134"/>
      <c r="AC342" s="134"/>
      <c r="AD342" s="134"/>
      <c r="AE342" s="134"/>
      <c r="AF342" s="134"/>
      <c r="AG342" s="134"/>
      <c r="AH342" s="134"/>
      <c r="AI342" s="135"/>
    </row>
    <row r="343" spans="2:35" ht="17.25" customHeight="1">
      <c r="B343" s="119"/>
      <c r="C343" s="121" t="s">
        <v>54</v>
      </c>
      <c r="D343" s="122"/>
      <c r="E343" s="6">
        <f>E340*15/100</f>
        <v>4152</v>
      </c>
      <c r="F343" s="6">
        <f aca="true" t="shared" si="192" ref="F343:S343">F340*15/100</f>
        <v>4449.75</v>
      </c>
      <c r="G343" s="6">
        <f t="shared" si="192"/>
        <v>4747.5</v>
      </c>
      <c r="H343" s="6">
        <f t="shared" si="192"/>
        <v>5045.25</v>
      </c>
      <c r="I343" s="6">
        <f t="shared" si="192"/>
        <v>5343</v>
      </c>
      <c r="J343" s="6">
        <f t="shared" si="192"/>
        <v>5640.75</v>
      </c>
      <c r="K343" s="6">
        <f t="shared" si="192"/>
        <v>5938.5</v>
      </c>
      <c r="L343" s="6">
        <f t="shared" si="192"/>
        <v>6236.25</v>
      </c>
      <c r="M343" s="6">
        <f t="shared" si="192"/>
        <v>6534</v>
      </c>
      <c r="N343" s="6">
        <f t="shared" si="192"/>
        <v>6831.75</v>
      </c>
      <c r="O343" s="6">
        <f t="shared" si="192"/>
        <v>7129.5</v>
      </c>
      <c r="P343" s="6">
        <f t="shared" si="192"/>
        <v>7427.25</v>
      </c>
      <c r="Q343" s="6">
        <f t="shared" si="192"/>
        <v>7725</v>
      </c>
      <c r="R343" s="6">
        <f t="shared" si="192"/>
        <v>8022.75</v>
      </c>
      <c r="S343" s="6">
        <f t="shared" si="192"/>
        <v>8320.5</v>
      </c>
      <c r="T343" s="133"/>
      <c r="U343" s="134"/>
      <c r="V343" s="134"/>
      <c r="W343" s="134"/>
      <c r="X343" s="134"/>
      <c r="Y343" s="134"/>
      <c r="Z343" s="134"/>
      <c r="AA343" s="134"/>
      <c r="AB343" s="134"/>
      <c r="AC343" s="134"/>
      <c r="AD343" s="134"/>
      <c r="AE343" s="134"/>
      <c r="AF343" s="134"/>
      <c r="AG343" s="134"/>
      <c r="AH343" s="134"/>
      <c r="AI343" s="135"/>
    </row>
    <row r="344" spans="2:35" ht="17.25" customHeight="1">
      <c r="B344" s="119"/>
      <c r="C344" s="121" t="s">
        <v>57</v>
      </c>
      <c r="D344" s="122"/>
      <c r="E344" s="6">
        <f>E340/2</f>
        <v>13840</v>
      </c>
      <c r="F344" s="6">
        <f aca="true" t="shared" si="193" ref="F344:S344">F340/2</f>
        <v>14832.5</v>
      </c>
      <c r="G344" s="6">
        <f t="shared" si="193"/>
        <v>15825</v>
      </c>
      <c r="H344" s="6">
        <f t="shared" si="193"/>
        <v>16817.5</v>
      </c>
      <c r="I344" s="6">
        <f t="shared" si="193"/>
        <v>17810</v>
      </c>
      <c r="J344" s="6">
        <f t="shared" si="193"/>
        <v>18802.5</v>
      </c>
      <c r="K344" s="6">
        <f t="shared" si="193"/>
        <v>19795</v>
      </c>
      <c r="L344" s="6">
        <f t="shared" si="193"/>
        <v>20787.5</v>
      </c>
      <c r="M344" s="6">
        <f t="shared" si="193"/>
        <v>21780</v>
      </c>
      <c r="N344" s="6">
        <f t="shared" si="193"/>
        <v>22772.5</v>
      </c>
      <c r="O344" s="6">
        <f t="shared" si="193"/>
        <v>23765</v>
      </c>
      <c r="P344" s="6">
        <f t="shared" si="193"/>
        <v>24757.5</v>
      </c>
      <c r="Q344" s="6">
        <f t="shared" si="193"/>
        <v>25750</v>
      </c>
      <c r="R344" s="6">
        <f t="shared" si="193"/>
        <v>26742.5</v>
      </c>
      <c r="S344" s="6">
        <f t="shared" si="193"/>
        <v>27735</v>
      </c>
      <c r="T344" s="133"/>
      <c r="U344" s="134"/>
      <c r="V344" s="134"/>
      <c r="W344" s="134"/>
      <c r="X344" s="134"/>
      <c r="Y344" s="134"/>
      <c r="Z344" s="134"/>
      <c r="AA344" s="134"/>
      <c r="AB344" s="134"/>
      <c r="AC344" s="134"/>
      <c r="AD344" s="134"/>
      <c r="AE344" s="134"/>
      <c r="AF344" s="134"/>
      <c r="AG344" s="134"/>
      <c r="AH344" s="134"/>
      <c r="AI344" s="135"/>
    </row>
    <row r="345" spans="2:35" ht="17.25" customHeight="1">
      <c r="B345" s="119"/>
      <c r="C345" s="121" t="s">
        <v>58</v>
      </c>
      <c r="D345" s="122"/>
      <c r="E345" s="15">
        <f>E343</f>
        <v>4152</v>
      </c>
      <c r="F345" s="15">
        <f aca="true" t="shared" si="194" ref="F345:S345">F343</f>
        <v>4449.75</v>
      </c>
      <c r="G345" s="15">
        <f t="shared" si="194"/>
        <v>4747.5</v>
      </c>
      <c r="H345" s="15">
        <f t="shared" si="194"/>
        <v>5045.25</v>
      </c>
      <c r="I345" s="15">
        <f t="shared" si="194"/>
        <v>5343</v>
      </c>
      <c r="J345" s="15">
        <f t="shared" si="194"/>
        <v>5640.75</v>
      </c>
      <c r="K345" s="15">
        <f t="shared" si="194"/>
        <v>5938.5</v>
      </c>
      <c r="L345" s="15">
        <f t="shared" si="194"/>
        <v>6236.25</v>
      </c>
      <c r="M345" s="15">
        <f t="shared" si="194"/>
        <v>6534</v>
      </c>
      <c r="N345" s="15">
        <f t="shared" si="194"/>
        <v>6831.75</v>
      </c>
      <c r="O345" s="15">
        <f t="shared" si="194"/>
        <v>7129.5</v>
      </c>
      <c r="P345" s="15">
        <f t="shared" si="194"/>
        <v>7427.25</v>
      </c>
      <c r="Q345" s="15">
        <f t="shared" si="194"/>
        <v>7725</v>
      </c>
      <c r="R345" s="15">
        <f t="shared" si="194"/>
        <v>8022.75</v>
      </c>
      <c r="S345" s="15">
        <f t="shared" si="194"/>
        <v>8320.5</v>
      </c>
      <c r="T345" s="133"/>
      <c r="U345" s="134"/>
      <c r="V345" s="134"/>
      <c r="W345" s="134"/>
      <c r="X345" s="134"/>
      <c r="Y345" s="134"/>
      <c r="Z345" s="134"/>
      <c r="AA345" s="134"/>
      <c r="AB345" s="134"/>
      <c r="AC345" s="134"/>
      <c r="AD345" s="134"/>
      <c r="AE345" s="134"/>
      <c r="AF345" s="134"/>
      <c r="AG345" s="134"/>
      <c r="AH345" s="134"/>
      <c r="AI345" s="135"/>
    </row>
    <row r="346" spans="2:35" ht="17.25" customHeight="1">
      <c r="B346" s="119"/>
      <c r="C346" s="121" t="s">
        <v>66</v>
      </c>
      <c r="D346" s="122"/>
      <c r="E346" s="15">
        <v>350</v>
      </c>
      <c r="F346" s="15">
        <v>350</v>
      </c>
      <c r="G346" s="15">
        <v>350</v>
      </c>
      <c r="H346" s="15">
        <v>350</v>
      </c>
      <c r="I346" s="15">
        <v>350</v>
      </c>
      <c r="J346" s="15">
        <v>350</v>
      </c>
      <c r="K346" s="15">
        <v>350</v>
      </c>
      <c r="L346" s="15">
        <v>350</v>
      </c>
      <c r="M346" s="15">
        <v>350</v>
      </c>
      <c r="N346" s="15">
        <v>350</v>
      </c>
      <c r="O346" s="15">
        <v>350</v>
      </c>
      <c r="P346" s="15">
        <v>350</v>
      </c>
      <c r="Q346" s="15">
        <v>350</v>
      </c>
      <c r="R346" s="15">
        <v>350</v>
      </c>
      <c r="S346" s="15">
        <v>350</v>
      </c>
      <c r="T346" s="133"/>
      <c r="U346" s="134"/>
      <c r="V346" s="134"/>
      <c r="W346" s="134"/>
      <c r="X346" s="134"/>
      <c r="Y346" s="134"/>
      <c r="Z346" s="134"/>
      <c r="AA346" s="134"/>
      <c r="AB346" s="134"/>
      <c r="AC346" s="134"/>
      <c r="AD346" s="134"/>
      <c r="AE346" s="134"/>
      <c r="AF346" s="134"/>
      <c r="AG346" s="134"/>
      <c r="AH346" s="134"/>
      <c r="AI346" s="135"/>
    </row>
    <row r="347" spans="2:35" ht="17.25" customHeight="1">
      <c r="B347" s="119"/>
      <c r="C347" s="121" t="s">
        <v>67</v>
      </c>
      <c r="D347" s="122"/>
      <c r="E347" s="15">
        <v>500</v>
      </c>
      <c r="F347" s="15">
        <v>500</v>
      </c>
      <c r="G347" s="15">
        <v>500</v>
      </c>
      <c r="H347" s="15">
        <v>500</v>
      </c>
      <c r="I347" s="15">
        <v>500</v>
      </c>
      <c r="J347" s="15">
        <v>500</v>
      </c>
      <c r="K347" s="15">
        <v>500</v>
      </c>
      <c r="L347" s="15">
        <v>500</v>
      </c>
      <c r="M347" s="15">
        <v>500</v>
      </c>
      <c r="N347" s="15">
        <v>500</v>
      </c>
      <c r="O347" s="15">
        <v>500</v>
      </c>
      <c r="P347" s="15">
        <v>500</v>
      </c>
      <c r="Q347" s="15">
        <v>500</v>
      </c>
      <c r="R347" s="15">
        <v>500</v>
      </c>
      <c r="S347" s="15">
        <v>500</v>
      </c>
      <c r="T347" s="133"/>
      <c r="U347" s="134"/>
      <c r="V347" s="134"/>
      <c r="W347" s="134"/>
      <c r="X347" s="134"/>
      <c r="Y347" s="134"/>
      <c r="Z347" s="134"/>
      <c r="AA347" s="134"/>
      <c r="AB347" s="134"/>
      <c r="AC347" s="134"/>
      <c r="AD347" s="134"/>
      <c r="AE347" s="134"/>
      <c r="AF347" s="134"/>
      <c r="AG347" s="134"/>
      <c r="AH347" s="134"/>
      <c r="AI347" s="135"/>
    </row>
    <row r="348" spans="2:35" ht="17.25" customHeight="1">
      <c r="B348" s="119"/>
      <c r="C348" s="121" t="s">
        <v>59</v>
      </c>
      <c r="D348" s="122"/>
      <c r="E348" s="15">
        <v>2480</v>
      </c>
      <c r="F348" s="15">
        <v>2480</v>
      </c>
      <c r="G348" s="15">
        <v>2480</v>
      </c>
      <c r="H348" s="15">
        <v>2480</v>
      </c>
      <c r="I348" s="15">
        <v>2480</v>
      </c>
      <c r="J348" s="15">
        <v>2480</v>
      </c>
      <c r="K348" s="15">
        <v>2480</v>
      </c>
      <c r="L348" s="15">
        <v>2480</v>
      </c>
      <c r="M348" s="15">
        <v>2480</v>
      </c>
      <c r="N348" s="15">
        <v>2480</v>
      </c>
      <c r="O348" s="15">
        <v>2480</v>
      </c>
      <c r="P348" s="15">
        <v>2480</v>
      </c>
      <c r="Q348" s="15">
        <v>2480</v>
      </c>
      <c r="R348" s="15">
        <v>2480</v>
      </c>
      <c r="S348" s="15">
        <v>2480</v>
      </c>
      <c r="T348" s="133"/>
      <c r="U348" s="134"/>
      <c r="V348" s="134"/>
      <c r="W348" s="134"/>
      <c r="X348" s="134"/>
      <c r="Y348" s="134"/>
      <c r="Z348" s="134"/>
      <c r="AA348" s="134"/>
      <c r="AB348" s="134"/>
      <c r="AC348" s="134"/>
      <c r="AD348" s="134"/>
      <c r="AE348" s="134"/>
      <c r="AF348" s="134"/>
      <c r="AG348" s="134"/>
      <c r="AH348" s="134"/>
      <c r="AI348" s="135"/>
    </row>
    <row r="349" spans="2:35" s="17" customFormat="1" ht="17.25" customHeight="1">
      <c r="B349" s="119"/>
      <c r="C349" s="128" t="s">
        <v>60</v>
      </c>
      <c r="D349" s="129"/>
      <c r="E349" s="16">
        <f aca="true" t="shared" si="195" ref="E349:S349">E348+E347+E346+E345+E344+E343+E342+E341+E340</f>
        <v>104458</v>
      </c>
      <c r="F349" s="16">
        <f t="shared" si="195"/>
        <v>111081</v>
      </c>
      <c r="G349" s="16">
        <f t="shared" si="195"/>
        <v>117704</v>
      </c>
      <c r="H349" s="16">
        <f t="shared" si="195"/>
        <v>124327</v>
      </c>
      <c r="I349" s="16">
        <f t="shared" si="195"/>
        <v>130950</v>
      </c>
      <c r="J349" s="16">
        <f t="shared" si="195"/>
        <v>137573</v>
      </c>
      <c r="K349" s="16">
        <f t="shared" si="195"/>
        <v>144196</v>
      </c>
      <c r="L349" s="16">
        <f t="shared" si="195"/>
        <v>150819</v>
      </c>
      <c r="M349" s="16">
        <f t="shared" si="195"/>
        <v>157442</v>
      </c>
      <c r="N349" s="16">
        <f t="shared" si="195"/>
        <v>164065</v>
      </c>
      <c r="O349" s="16">
        <f t="shared" si="195"/>
        <v>170688</v>
      </c>
      <c r="P349" s="16">
        <f t="shared" si="195"/>
        <v>177311</v>
      </c>
      <c r="Q349" s="16">
        <f t="shared" si="195"/>
        <v>183934</v>
      </c>
      <c r="R349" s="16">
        <f t="shared" si="195"/>
        <v>190557</v>
      </c>
      <c r="S349" s="16">
        <f t="shared" si="195"/>
        <v>197180</v>
      </c>
      <c r="T349" s="133"/>
      <c r="U349" s="134"/>
      <c r="V349" s="134"/>
      <c r="W349" s="134"/>
      <c r="X349" s="134"/>
      <c r="Y349" s="134"/>
      <c r="Z349" s="134"/>
      <c r="AA349" s="134"/>
      <c r="AB349" s="134"/>
      <c r="AC349" s="134"/>
      <c r="AD349" s="134"/>
      <c r="AE349" s="134"/>
      <c r="AF349" s="134"/>
      <c r="AG349" s="134"/>
      <c r="AH349" s="134"/>
      <c r="AI349" s="135"/>
    </row>
    <row r="350" spans="2:35" s="18" customFormat="1" ht="17.25" customHeight="1">
      <c r="B350" s="119"/>
      <c r="C350" s="121" t="s">
        <v>61</v>
      </c>
      <c r="D350" s="122"/>
      <c r="E350" s="9">
        <v>5148</v>
      </c>
      <c r="F350" s="9">
        <v>5148</v>
      </c>
      <c r="G350" s="9">
        <v>5148</v>
      </c>
      <c r="H350" s="9">
        <v>5148</v>
      </c>
      <c r="I350" s="9">
        <v>5148</v>
      </c>
      <c r="J350" s="9">
        <v>5148</v>
      </c>
      <c r="K350" s="9">
        <v>5148</v>
      </c>
      <c r="L350" s="9">
        <v>5148</v>
      </c>
      <c r="M350" s="9">
        <v>5148</v>
      </c>
      <c r="N350" s="9">
        <v>5148</v>
      </c>
      <c r="O350" s="9">
        <v>5148</v>
      </c>
      <c r="P350" s="9">
        <v>5148</v>
      </c>
      <c r="Q350" s="9">
        <v>5148</v>
      </c>
      <c r="R350" s="9">
        <v>5148</v>
      </c>
      <c r="S350" s="9">
        <v>5148</v>
      </c>
      <c r="T350" s="133"/>
      <c r="U350" s="134"/>
      <c r="V350" s="134"/>
      <c r="W350" s="134"/>
      <c r="X350" s="134"/>
      <c r="Y350" s="134"/>
      <c r="Z350" s="134"/>
      <c r="AA350" s="134"/>
      <c r="AB350" s="134"/>
      <c r="AC350" s="134"/>
      <c r="AD350" s="134"/>
      <c r="AE350" s="134"/>
      <c r="AF350" s="134"/>
      <c r="AG350" s="134"/>
      <c r="AH350" s="134"/>
      <c r="AI350" s="135"/>
    </row>
    <row r="351" spans="2:35" s="18" customFormat="1" ht="17.25" customHeight="1">
      <c r="B351" s="119"/>
      <c r="C351" s="121" t="s">
        <v>62</v>
      </c>
      <c r="D351" s="122"/>
      <c r="E351" s="9">
        <v>313</v>
      </c>
      <c r="F351" s="9">
        <v>313</v>
      </c>
      <c r="G351" s="9">
        <v>313</v>
      </c>
      <c r="H351" s="9">
        <v>313</v>
      </c>
      <c r="I351" s="9">
        <v>313</v>
      </c>
      <c r="J351" s="9">
        <v>313</v>
      </c>
      <c r="K351" s="9">
        <v>313</v>
      </c>
      <c r="L351" s="9">
        <v>313</v>
      </c>
      <c r="M351" s="9">
        <v>313</v>
      </c>
      <c r="N351" s="9">
        <v>313</v>
      </c>
      <c r="O351" s="9">
        <v>313</v>
      </c>
      <c r="P351" s="9">
        <v>313</v>
      </c>
      <c r="Q351" s="9">
        <v>313</v>
      </c>
      <c r="R351" s="9">
        <v>313</v>
      </c>
      <c r="S351" s="9">
        <v>313</v>
      </c>
      <c r="T351" s="133"/>
      <c r="U351" s="134"/>
      <c r="V351" s="134"/>
      <c r="W351" s="134"/>
      <c r="X351" s="134"/>
      <c r="Y351" s="134"/>
      <c r="Z351" s="134"/>
      <c r="AA351" s="134"/>
      <c r="AB351" s="134"/>
      <c r="AC351" s="134"/>
      <c r="AD351" s="134"/>
      <c r="AE351" s="134"/>
      <c r="AF351" s="134"/>
      <c r="AG351" s="134"/>
      <c r="AH351" s="134"/>
      <c r="AI351" s="135"/>
    </row>
    <row r="352" spans="2:35" s="18" customFormat="1" ht="17.25" customHeight="1">
      <c r="B352" s="119"/>
      <c r="C352" s="121" t="s">
        <v>63</v>
      </c>
      <c r="D352" s="122"/>
      <c r="E352" s="19">
        <f>E340*2/100</f>
        <v>553.6</v>
      </c>
      <c r="F352" s="19">
        <f aca="true" t="shared" si="196" ref="F352:S352">F340*2/100</f>
        <v>593.3</v>
      </c>
      <c r="G352" s="19">
        <f t="shared" si="196"/>
        <v>633</v>
      </c>
      <c r="H352" s="19">
        <f t="shared" si="196"/>
        <v>672.7</v>
      </c>
      <c r="I352" s="19">
        <f t="shared" si="196"/>
        <v>712.4</v>
      </c>
      <c r="J352" s="19">
        <f t="shared" si="196"/>
        <v>752.1</v>
      </c>
      <c r="K352" s="19">
        <f t="shared" si="196"/>
        <v>791.8</v>
      </c>
      <c r="L352" s="19">
        <f t="shared" si="196"/>
        <v>831.5</v>
      </c>
      <c r="M352" s="19">
        <f t="shared" si="196"/>
        <v>871.2</v>
      </c>
      <c r="N352" s="19">
        <f t="shared" si="196"/>
        <v>910.9</v>
      </c>
      <c r="O352" s="19">
        <f t="shared" si="196"/>
        <v>950.6</v>
      </c>
      <c r="P352" s="19">
        <f t="shared" si="196"/>
        <v>990.3</v>
      </c>
      <c r="Q352" s="19">
        <f t="shared" si="196"/>
        <v>1030</v>
      </c>
      <c r="R352" s="19">
        <f t="shared" si="196"/>
        <v>1069.7</v>
      </c>
      <c r="S352" s="19">
        <f t="shared" si="196"/>
        <v>1109.4</v>
      </c>
      <c r="T352" s="133"/>
      <c r="U352" s="134"/>
      <c r="V352" s="134"/>
      <c r="W352" s="134"/>
      <c r="X352" s="134"/>
      <c r="Y352" s="134"/>
      <c r="Z352" s="134"/>
      <c r="AA352" s="134"/>
      <c r="AB352" s="134"/>
      <c r="AC352" s="134"/>
      <c r="AD352" s="134"/>
      <c r="AE352" s="134"/>
      <c r="AF352" s="134"/>
      <c r="AG352" s="134"/>
      <c r="AH352" s="134"/>
      <c r="AI352" s="135"/>
    </row>
    <row r="353" spans="2:35" s="17" customFormat="1" ht="17.25" customHeight="1">
      <c r="B353" s="119"/>
      <c r="C353" s="128" t="s">
        <v>64</v>
      </c>
      <c r="D353" s="129"/>
      <c r="E353" s="19">
        <f aca="true" t="shared" si="197" ref="E353:S353">E352+E351+E350</f>
        <v>6014.6</v>
      </c>
      <c r="F353" s="19">
        <f t="shared" si="197"/>
        <v>6054.3</v>
      </c>
      <c r="G353" s="19">
        <f t="shared" si="197"/>
        <v>6094</v>
      </c>
      <c r="H353" s="19">
        <f t="shared" si="197"/>
        <v>6133.7</v>
      </c>
      <c r="I353" s="19">
        <f t="shared" si="197"/>
        <v>6173.4</v>
      </c>
      <c r="J353" s="19">
        <f t="shared" si="197"/>
        <v>6213.1</v>
      </c>
      <c r="K353" s="19">
        <f t="shared" si="197"/>
        <v>6252.8</v>
      </c>
      <c r="L353" s="19">
        <f t="shared" si="197"/>
        <v>6292.5</v>
      </c>
      <c r="M353" s="19">
        <f t="shared" si="197"/>
        <v>6332.2</v>
      </c>
      <c r="N353" s="19">
        <f t="shared" si="197"/>
        <v>6371.9</v>
      </c>
      <c r="O353" s="19">
        <f t="shared" si="197"/>
        <v>6411.6</v>
      </c>
      <c r="P353" s="19">
        <f t="shared" si="197"/>
        <v>6451.3</v>
      </c>
      <c r="Q353" s="19">
        <f t="shared" si="197"/>
        <v>6491</v>
      </c>
      <c r="R353" s="19">
        <f t="shared" si="197"/>
        <v>6530.7</v>
      </c>
      <c r="S353" s="19">
        <f t="shared" si="197"/>
        <v>6570.4</v>
      </c>
      <c r="T353" s="133"/>
      <c r="U353" s="134"/>
      <c r="V353" s="134"/>
      <c r="W353" s="134"/>
      <c r="X353" s="134"/>
      <c r="Y353" s="134"/>
      <c r="Z353" s="134"/>
      <c r="AA353" s="134"/>
      <c r="AB353" s="134"/>
      <c r="AC353" s="134"/>
      <c r="AD353" s="134"/>
      <c r="AE353" s="134"/>
      <c r="AF353" s="134"/>
      <c r="AG353" s="134"/>
      <c r="AH353" s="134"/>
      <c r="AI353" s="135"/>
    </row>
    <row r="354" spans="2:35" s="17" customFormat="1" ht="17.25" customHeight="1">
      <c r="B354" s="120"/>
      <c r="C354" s="128" t="s">
        <v>65</v>
      </c>
      <c r="D354" s="129"/>
      <c r="E354" s="19">
        <f aca="true" t="shared" si="198" ref="E354:S354">E349-E353</f>
        <v>98443.4</v>
      </c>
      <c r="F354" s="19">
        <f t="shared" si="198"/>
        <v>105026.7</v>
      </c>
      <c r="G354" s="19">
        <f t="shared" si="198"/>
        <v>111610</v>
      </c>
      <c r="H354" s="19">
        <f t="shared" si="198"/>
        <v>118193.3</v>
      </c>
      <c r="I354" s="19">
        <f t="shared" si="198"/>
        <v>124776.6</v>
      </c>
      <c r="J354" s="19">
        <f t="shared" si="198"/>
        <v>131359.9</v>
      </c>
      <c r="K354" s="19">
        <f t="shared" si="198"/>
        <v>137943.2</v>
      </c>
      <c r="L354" s="19">
        <f t="shared" si="198"/>
        <v>144526.5</v>
      </c>
      <c r="M354" s="19">
        <f t="shared" si="198"/>
        <v>151109.8</v>
      </c>
      <c r="N354" s="19">
        <f t="shared" si="198"/>
        <v>157693.1</v>
      </c>
      <c r="O354" s="19">
        <f t="shared" si="198"/>
        <v>164276.4</v>
      </c>
      <c r="P354" s="19">
        <f t="shared" si="198"/>
        <v>170859.7</v>
      </c>
      <c r="Q354" s="19">
        <f t="shared" si="198"/>
        <v>177443</v>
      </c>
      <c r="R354" s="19">
        <f t="shared" si="198"/>
        <v>184026.3</v>
      </c>
      <c r="S354" s="19">
        <f t="shared" si="198"/>
        <v>190609.6</v>
      </c>
      <c r="T354" s="136"/>
      <c r="U354" s="137"/>
      <c r="V354" s="137"/>
      <c r="W354" s="137"/>
      <c r="X354" s="137"/>
      <c r="Y354" s="137"/>
      <c r="Z354" s="137"/>
      <c r="AA354" s="137"/>
      <c r="AB354" s="137"/>
      <c r="AC354" s="137"/>
      <c r="AD354" s="137"/>
      <c r="AE354" s="137"/>
      <c r="AF354" s="137"/>
      <c r="AG354" s="137"/>
      <c r="AH354" s="137"/>
      <c r="AI354" s="138"/>
    </row>
  </sheetData>
  <sheetProtection/>
  <mergeCells count="329">
    <mergeCell ref="C73:D73"/>
    <mergeCell ref="C106:D106"/>
    <mergeCell ref="B1:AI1"/>
    <mergeCell ref="B3:B16"/>
    <mergeCell ref="C69:D69"/>
    <mergeCell ref="C70:D70"/>
    <mergeCell ref="C71:D71"/>
    <mergeCell ref="C72:D72"/>
    <mergeCell ref="B48:B61"/>
    <mergeCell ref="B62:AI62"/>
    <mergeCell ref="C104:D104"/>
    <mergeCell ref="C105:D105"/>
    <mergeCell ref="C118:D118"/>
    <mergeCell ref="B107:AI107"/>
    <mergeCell ref="B93:B106"/>
    <mergeCell ref="C95:D95"/>
    <mergeCell ref="C96:D96"/>
    <mergeCell ref="C97:D97"/>
    <mergeCell ref="C98:D98"/>
    <mergeCell ref="C266:D266"/>
    <mergeCell ref="C267:D267"/>
    <mergeCell ref="C199:D199"/>
    <mergeCell ref="C252:D252"/>
    <mergeCell ref="C173:D173"/>
    <mergeCell ref="C174:D174"/>
    <mergeCell ref="C175:D175"/>
    <mergeCell ref="C176:D176"/>
    <mergeCell ref="C177:D177"/>
    <mergeCell ref="C189:D189"/>
    <mergeCell ref="C258:D258"/>
    <mergeCell ref="C259:D259"/>
    <mergeCell ref="C260:D260"/>
    <mergeCell ref="C272:D272"/>
    <mergeCell ref="C271:D271"/>
    <mergeCell ref="C253:D253"/>
    <mergeCell ref="C268:D268"/>
    <mergeCell ref="C261:D261"/>
    <mergeCell ref="B262:AI262"/>
    <mergeCell ref="C265:D265"/>
    <mergeCell ref="C65:D65"/>
    <mergeCell ref="C66:D66"/>
    <mergeCell ref="C60:D60"/>
    <mergeCell ref="C61:D61"/>
    <mergeCell ref="C68:D68"/>
    <mergeCell ref="C327:D327"/>
    <mergeCell ref="C254:D254"/>
    <mergeCell ref="C255:D255"/>
    <mergeCell ref="C256:D256"/>
    <mergeCell ref="C257:D257"/>
    <mergeCell ref="C16:D16"/>
    <mergeCell ref="C9:D9"/>
    <mergeCell ref="C10:D10"/>
    <mergeCell ref="C30:D30"/>
    <mergeCell ref="C25:D25"/>
    <mergeCell ref="C56:D56"/>
    <mergeCell ref="C50:D50"/>
    <mergeCell ref="C51:D51"/>
    <mergeCell ref="C52:D52"/>
    <mergeCell ref="C53:D53"/>
    <mergeCell ref="C5:D5"/>
    <mergeCell ref="C6:D6"/>
    <mergeCell ref="C7:D7"/>
    <mergeCell ref="C8:D8"/>
    <mergeCell ref="C11:D11"/>
    <mergeCell ref="C26:D26"/>
    <mergeCell ref="C12:D12"/>
    <mergeCell ref="C13:D13"/>
    <mergeCell ref="C14:D14"/>
    <mergeCell ref="C15:D15"/>
    <mergeCell ref="C23:D23"/>
    <mergeCell ref="C24:D24"/>
    <mergeCell ref="C27:D27"/>
    <mergeCell ref="C28:D28"/>
    <mergeCell ref="B47:AI47"/>
    <mergeCell ref="B18:B31"/>
    <mergeCell ref="C20:D20"/>
    <mergeCell ref="C21:D21"/>
    <mergeCell ref="C22:D22"/>
    <mergeCell ref="C29:D29"/>
    <mergeCell ref="B92:AI92"/>
    <mergeCell ref="C80:D80"/>
    <mergeCell ref="C81:D81"/>
    <mergeCell ref="C82:D82"/>
    <mergeCell ref="C83:D83"/>
    <mergeCell ref="C31:D31"/>
    <mergeCell ref="C57:D57"/>
    <mergeCell ref="C54:D54"/>
    <mergeCell ref="C55:D55"/>
    <mergeCell ref="C85:D85"/>
    <mergeCell ref="C86:D86"/>
    <mergeCell ref="C87:D87"/>
    <mergeCell ref="C88:D88"/>
    <mergeCell ref="C89:D89"/>
    <mergeCell ref="C39:D39"/>
    <mergeCell ref="C40:D40"/>
    <mergeCell ref="C41:D41"/>
    <mergeCell ref="C42:D42"/>
    <mergeCell ref="C58:D58"/>
    <mergeCell ref="C59:D59"/>
    <mergeCell ref="C90:D90"/>
    <mergeCell ref="C91:D91"/>
    <mergeCell ref="B63:B76"/>
    <mergeCell ref="B78:B91"/>
    <mergeCell ref="C74:D74"/>
    <mergeCell ref="C75:D75"/>
    <mergeCell ref="C76:D76"/>
    <mergeCell ref="B77:AI77"/>
    <mergeCell ref="C67:D67"/>
    <mergeCell ref="C84:D84"/>
    <mergeCell ref="C120:D120"/>
    <mergeCell ref="C112:D112"/>
    <mergeCell ref="C113:D113"/>
    <mergeCell ref="C114:D114"/>
    <mergeCell ref="C115:D115"/>
    <mergeCell ref="C99:D99"/>
    <mergeCell ref="C100:D100"/>
    <mergeCell ref="C101:D101"/>
    <mergeCell ref="C102:D102"/>
    <mergeCell ref="C103:D103"/>
    <mergeCell ref="C140:D140"/>
    <mergeCell ref="B122:AI122"/>
    <mergeCell ref="B108:B121"/>
    <mergeCell ref="C110:D110"/>
    <mergeCell ref="C111:D111"/>
    <mergeCell ref="C139:D139"/>
    <mergeCell ref="C127:D127"/>
    <mergeCell ref="C116:D116"/>
    <mergeCell ref="C117:D117"/>
    <mergeCell ref="C119:D119"/>
    <mergeCell ref="C128:D128"/>
    <mergeCell ref="C129:D129"/>
    <mergeCell ref="C130:D130"/>
    <mergeCell ref="C131:D131"/>
    <mergeCell ref="C121:D121"/>
    <mergeCell ref="C125:D125"/>
    <mergeCell ref="C126:D126"/>
    <mergeCell ref="C146:D146"/>
    <mergeCell ref="C133:D133"/>
    <mergeCell ref="C134:D134"/>
    <mergeCell ref="C135:D135"/>
    <mergeCell ref="B136:AI136"/>
    <mergeCell ref="B123:B135"/>
    <mergeCell ref="C132:D132"/>
    <mergeCell ref="C142:D142"/>
    <mergeCell ref="C143:D143"/>
    <mergeCell ref="C144:D144"/>
    <mergeCell ref="C158:D158"/>
    <mergeCell ref="C159:D159"/>
    <mergeCell ref="C147:D147"/>
    <mergeCell ref="C148:D148"/>
    <mergeCell ref="C149:D149"/>
    <mergeCell ref="B150:AI150"/>
    <mergeCell ref="B137:B149"/>
    <mergeCell ref="C153:D153"/>
    <mergeCell ref="C141:D141"/>
    <mergeCell ref="C145:D145"/>
    <mergeCell ref="B164:AI164"/>
    <mergeCell ref="B151:B163"/>
    <mergeCell ref="C154:D154"/>
    <mergeCell ref="C155:D155"/>
    <mergeCell ref="C156:D156"/>
    <mergeCell ref="C160:D160"/>
    <mergeCell ref="C161:D161"/>
    <mergeCell ref="C162:D162"/>
    <mergeCell ref="C163:D163"/>
    <mergeCell ref="C157:D157"/>
    <mergeCell ref="B165:B177"/>
    <mergeCell ref="B178:AI178"/>
    <mergeCell ref="C181:D181"/>
    <mergeCell ref="C182:D182"/>
    <mergeCell ref="C172:D172"/>
    <mergeCell ref="C168:D168"/>
    <mergeCell ref="C169:D169"/>
    <mergeCell ref="C170:D170"/>
    <mergeCell ref="C171:D171"/>
    <mergeCell ref="C167:D167"/>
    <mergeCell ref="B192:AI192"/>
    <mergeCell ref="B179:B191"/>
    <mergeCell ref="C195:D195"/>
    <mergeCell ref="C196:D196"/>
    <mergeCell ref="C185:D185"/>
    <mergeCell ref="C183:D183"/>
    <mergeCell ref="C184:D184"/>
    <mergeCell ref="C190:D190"/>
    <mergeCell ref="C191:D191"/>
    <mergeCell ref="C197:D197"/>
    <mergeCell ref="C198:D198"/>
    <mergeCell ref="B193:B205"/>
    <mergeCell ref="C186:D186"/>
    <mergeCell ref="C187:D187"/>
    <mergeCell ref="C188:D188"/>
    <mergeCell ref="C200:D200"/>
    <mergeCell ref="C201:D201"/>
    <mergeCell ref="C202:D202"/>
    <mergeCell ref="C203:D203"/>
    <mergeCell ref="C212:D212"/>
    <mergeCell ref="C213:D213"/>
    <mergeCell ref="C204:D204"/>
    <mergeCell ref="C205:D205"/>
    <mergeCell ref="B206:AI206"/>
    <mergeCell ref="C209:D209"/>
    <mergeCell ref="C219:D219"/>
    <mergeCell ref="B207:B219"/>
    <mergeCell ref="C214:D214"/>
    <mergeCell ref="B220:AI220"/>
    <mergeCell ref="C215:D215"/>
    <mergeCell ref="C216:D216"/>
    <mergeCell ref="C217:D217"/>
    <mergeCell ref="C218:D218"/>
    <mergeCell ref="C210:D210"/>
    <mergeCell ref="C211:D211"/>
    <mergeCell ref="B221:B233"/>
    <mergeCell ref="B234:AI234"/>
    <mergeCell ref="C223:D223"/>
    <mergeCell ref="C224:D224"/>
    <mergeCell ref="C225:D225"/>
    <mergeCell ref="C226:D226"/>
    <mergeCell ref="C227:D227"/>
    <mergeCell ref="C228:D228"/>
    <mergeCell ref="C229:D229"/>
    <mergeCell ref="C230:D230"/>
    <mergeCell ref="C231:D231"/>
    <mergeCell ref="C232:D232"/>
    <mergeCell ref="C233:D233"/>
    <mergeCell ref="C247:D247"/>
    <mergeCell ref="C243:D243"/>
    <mergeCell ref="C244:D244"/>
    <mergeCell ref="C237:D237"/>
    <mergeCell ref="C238:D238"/>
    <mergeCell ref="B248:AI248"/>
    <mergeCell ref="C251:D251"/>
    <mergeCell ref="C239:D239"/>
    <mergeCell ref="C240:D240"/>
    <mergeCell ref="C241:D241"/>
    <mergeCell ref="C242:D242"/>
    <mergeCell ref="B249:B261"/>
    <mergeCell ref="C245:D245"/>
    <mergeCell ref="C246:D246"/>
    <mergeCell ref="B235:B247"/>
    <mergeCell ref="Z263:AI306"/>
    <mergeCell ref="C275:D275"/>
    <mergeCell ref="B263:B275"/>
    <mergeCell ref="C279:D279"/>
    <mergeCell ref="C280:D280"/>
    <mergeCell ref="C281:D281"/>
    <mergeCell ref="C282:D282"/>
    <mergeCell ref="B277:B289"/>
    <mergeCell ref="C269:D269"/>
    <mergeCell ref="C270:D270"/>
    <mergeCell ref="C284:D284"/>
    <mergeCell ref="C285:D285"/>
    <mergeCell ref="C286:D286"/>
    <mergeCell ref="C273:D273"/>
    <mergeCell ref="C287:D287"/>
    <mergeCell ref="C288:D288"/>
    <mergeCell ref="C283:D283"/>
    <mergeCell ref="C274:D274"/>
    <mergeCell ref="C289:D289"/>
    <mergeCell ref="B290:Y290"/>
    <mergeCell ref="C294:D294"/>
    <mergeCell ref="B291:B306"/>
    <mergeCell ref="C293:D293"/>
    <mergeCell ref="C298:D298"/>
    <mergeCell ref="C295:D295"/>
    <mergeCell ref="C296:D296"/>
    <mergeCell ref="C301:D301"/>
    <mergeCell ref="C328:D328"/>
    <mergeCell ref="C332:D332"/>
    <mergeCell ref="C297:D297"/>
    <mergeCell ref="C300:D300"/>
    <mergeCell ref="C302:D302"/>
    <mergeCell ref="C303:D303"/>
    <mergeCell ref="C299:D299"/>
    <mergeCell ref="C306:D306"/>
    <mergeCell ref="C304:D304"/>
    <mergeCell ref="C305:D305"/>
    <mergeCell ref="C329:D329"/>
    <mergeCell ref="C330:D330"/>
    <mergeCell ref="B307:Y307"/>
    <mergeCell ref="C310:D310"/>
    <mergeCell ref="C311:D311"/>
    <mergeCell ref="C312:D312"/>
    <mergeCell ref="T308:AI354"/>
    <mergeCell ref="C336:D336"/>
    <mergeCell ref="C318:D318"/>
    <mergeCell ref="C319:D319"/>
    <mergeCell ref="B308:B322"/>
    <mergeCell ref="B323:S323"/>
    <mergeCell ref="C320:D320"/>
    <mergeCell ref="C313:D313"/>
    <mergeCell ref="C314:D314"/>
    <mergeCell ref="C317:D317"/>
    <mergeCell ref="C350:D350"/>
    <mergeCell ref="C351:D351"/>
    <mergeCell ref="C352:D352"/>
    <mergeCell ref="C353:D353"/>
    <mergeCell ref="C354:D354"/>
    <mergeCell ref="C348:D348"/>
    <mergeCell ref="C349:D349"/>
    <mergeCell ref="C337:D337"/>
    <mergeCell ref="C338:D338"/>
    <mergeCell ref="C344:D344"/>
    <mergeCell ref="C345:D345"/>
    <mergeCell ref="C346:D346"/>
    <mergeCell ref="C347:D347"/>
    <mergeCell ref="C342:D342"/>
    <mergeCell ref="C343:D343"/>
    <mergeCell ref="B339:S339"/>
    <mergeCell ref="B340:B354"/>
    <mergeCell ref="C326:D326"/>
    <mergeCell ref="C322:D322"/>
    <mergeCell ref="C335:D335"/>
    <mergeCell ref="C43:D43"/>
    <mergeCell ref="C44:D44"/>
    <mergeCell ref="C45:D45"/>
    <mergeCell ref="C46:D46"/>
    <mergeCell ref="C331:D331"/>
    <mergeCell ref="C333:D333"/>
    <mergeCell ref="C321:D321"/>
    <mergeCell ref="B324:B338"/>
    <mergeCell ref="C315:D315"/>
    <mergeCell ref="C316:D316"/>
    <mergeCell ref="B32:AI32"/>
    <mergeCell ref="B33:B46"/>
    <mergeCell ref="C35:D35"/>
    <mergeCell ref="C36:D36"/>
    <mergeCell ref="C37:D37"/>
    <mergeCell ref="C38:D38"/>
    <mergeCell ref="C334:D334"/>
  </mergeCells>
  <printOptions/>
  <pageMargins left="0.42" right="0.17" top="0.42" bottom="0.39" header="0.3" footer="0.3"/>
  <pageSetup horizontalDpi="600" verticalDpi="600" orientation="landscape" paperSize="5" scale="68" r:id="rId1"/>
  <rowBreaks count="6" manualBreakCount="6">
    <brk id="92" max="255" man="1"/>
    <brk id="136" max="255" man="1"/>
    <brk id="178" max="255" man="1"/>
    <brk id="220" max="255" man="1"/>
    <brk id="262" max="255" man="1"/>
    <brk id="307" max="255" man="1"/>
  </rowBreaks>
</worksheet>
</file>

<file path=xl/worksheets/sheet3.xml><?xml version="1.0" encoding="utf-8"?>
<worksheet xmlns="http://schemas.openxmlformats.org/spreadsheetml/2006/main" xmlns:r="http://schemas.openxmlformats.org/officeDocument/2006/relationships">
  <dimension ref="B1:AJ448"/>
  <sheetViews>
    <sheetView tabSelected="1" workbookViewId="0" topLeftCell="D302">
      <selection activeCell="W315" sqref="W315"/>
    </sheetView>
  </sheetViews>
  <sheetFormatPr defaultColWidth="9.140625" defaultRowHeight="15"/>
  <cols>
    <col min="1" max="1" width="15.28125" style="42" customWidth="1"/>
    <col min="2" max="2" width="5.28125" style="0" customWidth="1"/>
    <col min="3" max="3" width="22.57421875" style="0" customWidth="1"/>
    <col min="4" max="4" width="12.00390625" style="0" customWidth="1"/>
    <col min="5" max="7" width="8.140625" style="0" customWidth="1"/>
    <col min="8" max="8" width="8.00390625" style="0" customWidth="1"/>
    <col min="9" max="9" width="8.28125" style="0" customWidth="1"/>
    <col min="10" max="10" width="7.7109375" style="0" customWidth="1"/>
    <col min="11" max="12" width="8.421875" style="0" customWidth="1"/>
    <col min="13" max="14" width="7.8515625" style="0" customWidth="1"/>
    <col min="15" max="16" width="8.00390625" style="0" customWidth="1"/>
    <col min="17" max="20" width="7.7109375" style="0" customWidth="1"/>
    <col min="21" max="22" width="8.57421875" style="0" customWidth="1"/>
    <col min="23" max="34" width="8.00390625" style="0" customWidth="1"/>
    <col min="35" max="35" width="8.140625" style="0" customWidth="1"/>
    <col min="36" max="16384" width="9.140625" style="42" customWidth="1"/>
  </cols>
  <sheetData>
    <row r="1" spans="2:35" ht="51" customHeight="1">
      <c r="B1" s="175" t="s">
        <v>87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row>
    <row r="2" spans="2:36" s="67" customFormat="1" ht="21" customHeight="1">
      <c r="B2" s="64" t="s">
        <v>1</v>
      </c>
      <c r="C2" s="65" t="s">
        <v>0</v>
      </c>
      <c r="D2" s="64" t="s">
        <v>2</v>
      </c>
      <c r="E2" s="64">
        <v>0</v>
      </c>
      <c r="F2" s="64">
        <v>1</v>
      </c>
      <c r="G2" s="64">
        <v>2</v>
      </c>
      <c r="H2" s="64">
        <v>3</v>
      </c>
      <c r="I2" s="64">
        <v>4</v>
      </c>
      <c r="J2" s="64">
        <v>5</v>
      </c>
      <c r="K2" s="64">
        <v>6</v>
      </c>
      <c r="L2" s="64">
        <v>7</v>
      </c>
      <c r="M2" s="64">
        <v>8</v>
      </c>
      <c r="N2" s="64">
        <v>9</v>
      </c>
      <c r="O2" s="64">
        <v>10</v>
      </c>
      <c r="P2" s="64">
        <v>11</v>
      </c>
      <c r="Q2" s="64">
        <v>12</v>
      </c>
      <c r="R2" s="64">
        <v>13</v>
      </c>
      <c r="S2" s="64">
        <v>14</v>
      </c>
      <c r="T2" s="64">
        <v>15</v>
      </c>
      <c r="U2" s="64">
        <v>16</v>
      </c>
      <c r="V2" s="64">
        <v>17</v>
      </c>
      <c r="W2" s="64">
        <v>18</v>
      </c>
      <c r="X2" s="64">
        <v>19</v>
      </c>
      <c r="Y2" s="64">
        <v>20</v>
      </c>
      <c r="Z2" s="64">
        <v>21</v>
      </c>
      <c r="AA2" s="64">
        <v>22</v>
      </c>
      <c r="AB2" s="64">
        <v>23</v>
      </c>
      <c r="AC2" s="64">
        <v>24</v>
      </c>
      <c r="AD2" s="64">
        <v>25</v>
      </c>
      <c r="AE2" s="64">
        <v>26</v>
      </c>
      <c r="AF2" s="64">
        <v>27</v>
      </c>
      <c r="AG2" s="64">
        <v>28</v>
      </c>
      <c r="AH2" s="64">
        <v>29</v>
      </c>
      <c r="AI2" s="64">
        <v>30</v>
      </c>
      <c r="AJ2" s="66"/>
    </row>
    <row r="3" spans="2:35" s="68" customFormat="1" ht="22.5" customHeight="1">
      <c r="B3" s="154">
        <v>1</v>
      </c>
      <c r="C3" s="63" t="s">
        <v>3</v>
      </c>
      <c r="D3" s="60" t="s">
        <v>4</v>
      </c>
      <c r="E3" s="60">
        <v>2970</v>
      </c>
      <c r="F3" s="60">
        <f>E3+90</f>
        <v>3060</v>
      </c>
      <c r="G3" s="60">
        <f aca="true" t="shared" si="0" ref="G3:AI3">F3+90</f>
        <v>3150</v>
      </c>
      <c r="H3" s="60">
        <f t="shared" si="0"/>
        <v>3240</v>
      </c>
      <c r="I3" s="60">
        <f t="shared" si="0"/>
        <v>3330</v>
      </c>
      <c r="J3" s="60">
        <f t="shared" si="0"/>
        <v>3420</v>
      </c>
      <c r="K3" s="60">
        <f t="shared" si="0"/>
        <v>3510</v>
      </c>
      <c r="L3" s="60">
        <f t="shared" si="0"/>
        <v>3600</v>
      </c>
      <c r="M3" s="60">
        <f t="shared" si="0"/>
        <v>3690</v>
      </c>
      <c r="N3" s="60">
        <f t="shared" si="0"/>
        <v>3780</v>
      </c>
      <c r="O3" s="60">
        <f t="shared" si="0"/>
        <v>3870</v>
      </c>
      <c r="P3" s="60">
        <f t="shared" si="0"/>
        <v>3960</v>
      </c>
      <c r="Q3" s="60">
        <f t="shared" si="0"/>
        <v>4050</v>
      </c>
      <c r="R3" s="60">
        <f t="shared" si="0"/>
        <v>4140</v>
      </c>
      <c r="S3" s="60">
        <f t="shared" si="0"/>
        <v>4230</v>
      </c>
      <c r="T3" s="60">
        <f t="shared" si="0"/>
        <v>4320</v>
      </c>
      <c r="U3" s="60">
        <f t="shared" si="0"/>
        <v>4410</v>
      </c>
      <c r="V3" s="60">
        <f t="shared" si="0"/>
        <v>4500</v>
      </c>
      <c r="W3" s="60">
        <f t="shared" si="0"/>
        <v>4590</v>
      </c>
      <c r="X3" s="60">
        <f t="shared" si="0"/>
        <v>4680</v>
      </c>
      <c r="Y3" s="60">
        <f t="shared" si="0"/>
        <v>4770</v>
      </c>
      <c r="Z3" s="60">
        <f t="shared" si="0"/>
        <v>4860</v>
      </c>
      <c r="AA3" s="60">
        <f t="shared" si="0"/>
        <v>4950</v>
      </c>
      <c r="AB3" s="60">
        <f t="shared" si="0"/>
        <v>5040</v>
      </c>
      <c r="AC3" s="60">
        <f t="shared" si="0"/>
        <v>5130</v>
      </c>
      <c r="AD3" s="60">
        <f t="shared" si="0"/>
        <v>5220</v>
      </c>
      <c r="AE3" s="60">
        <f t="shared" si="0"/>
        <v>5310</v>
      </c>
      <c r="AF3" s="60">
        <f t="shared" si="0"/>
        <v>5400</v>
      </c>
      <c r="AG3" s="60">
        <f t="shared" si="0"/>
        <v>5490</v>
      </c>
      <c r="AH3" s="60">
        <f t="shared" si="0"/>
        <v>5580</v>
      </c>
      <c r="AI3" s="60">
        <f t="shared" si="0"/>
        <v>5670</v>
      </c>
    </row>
    <row r="4" spans="2:35" s="89" customFormat="1" ht="22.5" customHeight="1">
      <c r="B4" s="152"/>
      <c r="C4" s="87" t="s">
        <v>28</v>
      </c>
      <c r="D4" s="88" t="s">
        <v>26</v>
      </c>
      <c r="E4" s="88">
        <v>4800</v>
      </c>
      <c r="F4" s="88">
        <f>E4+150</f>
        <v>4950</v>
      </c>
      <c r="G4" s="88">
        <f aca="true" t="shared" si="1" ref="G4:AI4">F4+150</f>
        <v>5100</v>
      </c>
      <c r="H4" s="88">
        <f t="shared" si="1"/>
        <v>5250</v>
      </c>
      <c r="I4" s="88">
        <f t="shared" si="1"/>
        <v>5400</v>
      </c>
      <c r="J4" s="88">
        <f t="shared" si="1"/>
        <v>5550</v>
      </c>
      <c r="K4" s="88">
        <f t="shared" si="1"/>
        <v>5700</v>
      </c>
      <c r="L4" s="88">
        <f t="shared" si="1"/>
        <v>5850</v>
      </c>
      <c r="M4" s="88">
        <f t="shared" si="1"/>
        <v>6000</v>
      </c>
      <c r="N4" s="88">
        <f t="shared" si="1"/>
        <v>6150</v>
      </c>
      <c r="O4" s="88">
        <f t="shared" si="1"/>
        <v>6300</v>
      </c>
      <c r="P4" s="88">
        <f t="shared" si="1"/>
        <v>6450</v>
      </c>
      <c r="Q4" s="88">
        <f t="shared" si="1"/>
        <v>6600</v>
      </c>
      <c r="R4" s="88">
        <f t="shared" si="1"/>
        <v>6750</v>
      </c>
      <c r="S4" s="88">
        <f t="shared" si="1"/>
        <v>6900</v>
      </c>
      <c r="T4" s="88">
        <f t="shared" si="1"/>
        <v>7050</v>
      </c>
      <c r="U4" s="88">
        <f t="shared" si="1"/>
        <v>7200</v>
      </c>
      <c r="V4" s="88">
        <f t="shared" si="1"/>
        <v>7350</v>
      </c>
      <c r="W4" s="88">
        <f t="shared" si="1"/>
        <v>7500</v>
      </c>
      <c r="X4" s="88">
        <f t="shared" si="1"/>
        <v>7650</v>
      </c>
      <c r="Y4" s="88">
        <f t="shared" si="1"/>
        <v>7800</v>
      </c>
      <c r="Z4" s="88">
        <f t="shared" si="1"/>
        <v>7950</v>
      </c>
      <c r="AA4" s="88">
        <f t="shared" si="1"/>
        <v>8100</v>
      </c>
      <c r="AB4" s="88">
        <f t="shared" si="1"/>
        <v>8250</v>
      </c>
      <c r="AC4" s="88">
        <f t="shared" si="1"/>
        <v>8400</v>
      </c>
      <c r="AD4" s="88">
        <f t="shared" si="1"/>
        <v>8550</v>
      </c>
      <c r="AE4" s="88">
        <f t="shared" si="1"/>
        <v>8700</v>
      </c>
      <c r="AF4" s="88">
        <f t="shared" si="1"/>
        <v>8850</v>
      </c>
      <c r="AG4" s="88">
        <f t="shared" si="1"/>
        <v>9000</v>
      </c>
      <c r="AH4" s="88">
        <f t="shared" si="1"/>
        <v>9150</v>
      </c>
      <c r="AI4" s="88">
        <f t="shared" si="1"/>
        <v>9300</v>
      </c>
    </row>
    <row r="5" spans="2:35" s="68" customFormat="1" ht="22.5" customHeight="1">
      <c r="B5" s="152"/>
      <c r="C5" s="155" t="s">
        <v>58</v>
      </c>
      <c r="D5" s="156"/>
      <c r="E5" s="69">
        <f aca="true" t="shared" si="2" ref="E5:AI5">E3*15/100</f>
        <v>445.5</v>
      </c>
      <c r="F5" s="60">
        <f t="shared" si="2"/>
        <v>459</v>
      </c>
      <c r="G5" s="69">
        <f t="shared" si="2"/>
        <v>472.5</v>
      </c>
      <c r="H5" s="60">
        <f t="shared" si="2"/>
        <v>486</v>
      </c>
      <c r="I5" s="69">
        <f t="shared" si="2"/>
        <v>499.5</v>
      </c>
      <c r="J5" s="60">
        <f t="shared" si="2"/>
        <v>513</v>
      </c>
      <c r="K5" s="69">
        <f t="shared" si="2"/>
        <v>526.5</v>
      </c>
      <c r="L5" s="60">
        <f t="shared" si="2"/>
        <v>540</v>
      </c>
      <c r="M5" s="69">
        <f t="shared" si="2"/>
        <v>553.5</v>
      </c>
      <c r="N5" s="60">
        <f t="shared" si="2"/>
        <v>567</v>
      </c>
      <c r="O5" s="69">
        <f t="shared" si="2"/>
        <v>580.5</v>
      </c>
      <c r="P5" s="60">
        <f t="shared" si="2"/>
        <v>594</v>
      </c>
      <c r="Q5" s="69">
        <f t="shared" si="2"/>
        <v>607.5</v>
      </c>
      <c r="R5" s="60">
        <f t="shared" si="2"/>
        <v>621</v>
      </c>
      <c r="S5" s="69">
        <f t="shared" si="2"/>
        <v>634.5</v>
      </c>
      <c r="T5" s="60">
        <f t="shared" si="2"/>
        <v>648</v>
      </c>
      <c r="U5" s="69">
        <f t="shared" si="2"/>
        <v>661.5</v>
      </c>
      <c r="V5" s="60">
        <f t="shared" si="2"/>
        <v>675</v>
      </c>
      <c r="W5" s="69">
        <f t="shared" si="2"/>
        <v>688.5</v>
      </c>
      <c r="X5" s="60">
        <f t="shared" si="2"/>
        <v>702</v>
      </c>
      <c r="Y5" s="69">
        <f t="shared" si="2"/>
        <v>715.5</v>
      </c>
      <c r="Z5" s="60">
        <f t="shared" si="2"/>
        <v>729</v>
      </c>
      <c r="AA5" s="69">
        <f t="shared" si="2"/>
        <v>742.5</v>
      </c>
      <c r="AB5" s="60">
        <f t="shared" si="2"/>
        <v>756</v>
      </c>
      <c r="AC5" s="69">
        <f t="shared" si="2"/>
        <v>769.5</v>
      </c>
      <c r="AD5" s="60">
        <f t="shared" si="2"/>
        <v>783</v>
      </c>
      <c r="AE5" s="69">
        <f t="shared" si="2"/>
        <v>796.5</v>
      </c>
      <c r="AF5" s="60">
        <f t="shared" si="2"/>
        <v>810</v>
      </c>
      <c r="AG5" s="69">
        <f t="shared" si="2"/>
        <v>823.5</v>
      </c>
      <c r="AH5" s="60">
        <f t="shared" si="2"/>
        <v>837</v>
      </c>
      <c r="AI5" s="69">
        <f t="shared" si="2"/>
        <v>850.5</v>
      </c>
    </row>
    <row r="6" spans="2:35" s="68" customFormat="1" ht="22.5" customHeight="1">
      <c r="B6" s="152"/>
      <c r="C6" s="155" t="s">
        <v>80</v>
      </c>
      <c r="D6" s="156"/>
      <c r="E6" s="69">
        <f aca="true" t="shared" si="3" ref="E6:AI6">E4*20/100</f>
        <v>960</v>
      </c>
      <c r="F6" s="69">
        <f t="shared" si="3"/>
        <v>990</v>
      </c>
      <c r="G6" s="69">
        <f t="shared" si="3"/>
        <v>1020</v>
      </c>
      <c r="H6" s="69">
        <f t="shared" si="3"/>
        <v>1050</v>
      </c>
      <c r="I6" s="69">
        <f t="shared" si="3"/>
        <v>1080</v>
      </c>
      <c r="J6" s="69">
        <f t="shared" si="3"/>
        <v>1110</v>
      </c>
      <c r="K6" s="69">
        <f t="shared" si="3"/>
        <v>1140</v>
      </c>
      <c r="L6" s="69">
        <f t="shared" si="3"/>
        <v>1170</v>
      </c>
      <c r="M6" s="69">
        <f t="shared" si="3"/>
        <v>1200</v>
      </c>
      <c r="N6" s="69">
        <f t="shared" si="3"/>
        <v>1230</v>
      </c>
      <c r="O6" s="69">
        <f t="shared" si="3"/>
        <v>1260</v>
      </c>
      <c r="P6" s="69">
        <f t="shared" si="3"/>
        <v>1290</v>
      </c>
      <c r="Q6" s="69">
        <f t="shared" si="3"/>
        <v>1320</v>
      </c>
      <c r="R6" s="69">
        <f t="shared" si="3"/>
        <v>1350</v>
      </c>
      <c r="S6" s="69">
        <f t="shared" si="3"/>
        <v>1380</v>
      </c>
      <c r="T6" s="69">
        <f t="shared" si="3"/>
        <v>1410</v>
      </c>
      <c r="U6" s="69">
        <f t="shared" si="3"/>
        <v>1440</v>
      </c>
      <c r="V6" s="69">
        <f t="shared" si="3"/>
        <v>1470</v>
      </c>
      <c r="W6" s="69">
        <f t="shared" si="3"/>
        <v>1500</v>
      </c>
      <c r="X6" s="69">
        <f t="shared" si="3"/>
        <v>1530</v>
      </c>
      <c r="Y6" s="69">
        <f t="shared" si="3"/>
        <v>1560</v>
      </c>
      <c r="Z6" s="69">
        <f t="shared" si="3"/>
        <v>1590</v>
      </c>
      <c r="AA6" s="69">
        <f t="shared" si="3"/>
        <v>1620</v>
      </c>
      <c r="AB6" s="69">
        <f t="shared" si="3"/>
        <v>1650</v>
      </c>
      <c r="AC6" s="69">
        <f t="shared" si="3"/>
        <v>1680</v>
      </c>
      <c r="AD6" s="69">
        <f t="shared" si="3"/>
        <v>1710</v>
      </c>
      <c r="AE6" s="69">
        <f t="shared" si="3"/>
        <v>1740</v>
      </c>
      <c r="AF6" s="69">
        <f t="shared" si="3"/>
        <v>1770</v>
      </c>
      <c r="AG6" s="69">
        <f t="shared" si="3"/>
        <v>1800</v>
      </c>
      <c r="AH6" s="69">
        <f t="shared" si="3"/>
        <v>1830</v>
      </c>
      <c r="AI6" s="69">
        <f t="shared" si="3"/>
        <v>1860</v>
      </c>
    </row>
    <row r="7" spans="2:35" s="90" customFormat="1" ht="22.5" customHeight="1">
      <c r="B7" s="152"/>
      <c r="C7" s="173" t="s">
        <v>79</v>
      </c>
      <c r="D7" s="174"/>
      <c r="E7" s="147">
        <v>6200</v>
      </c>
      <c r="F7" s="147">
        <f>E7+190</f>
        <v>6390</v>
      </c>
      <c r="G7" s="147">
        <f aca="true" t="shared" si="4" ref="G7:AI7">F7+190</f>
        <v>6580</v>
      </c>
      <c r="H7" s="147">
        <f t="shared" si="4"/>
        <v>6770</v>
      </c>
      <c r="I7" s="147">
        <f t="shared" si="4"/>
        <v>6960</v>
      </c>
      <c r="J7" s="147">
        <f t="shared" si="4"/>
        <v>7150</v>
      </c>
      <c r="K7" s="147">
        <f t="shared" si="4"/>
        <v>7340</v>
      </c>
      <c r="L7" s="147">
        <f t="shared" si="4"/>
        <v>7530</v>
      </c>
      <c r="M7" s="147">
        <f t="shared" si="4"/>
        <v>7720</v>
      </c>
      <c r="N7" s="147">
        <f t="shared" si="4"/>
        <v>7910</v>
      </c>
      <c r="O7" s="147">
        <f t="shared" si="4"/>
        <v>8100</v>
      </c>
      <c r="P7" s="147">
        <f t="shared" si="4"/>
        <v>8290</v>
      </c>
      <c r="Q7" s="147">
        <f t="shared" si="4"/>
        <v>8480</v>
      </c>
      <c r="R7" s="147">
        <f t="shared" si="4"/>
        <v>8670</v>
      </c>
      <c r="S7" s="147">
        <f t="shared" si="4"/>
        <v>8860</v>
      </c>
      <c r="T7" s="147">
        <f t="shared" si="4"/>
        <v>9050</v>
      </c>
      <c r="U7" s="147">
        <f t="shared" si="4"/>
        <v>9240</v>
      </c>
      <c r="V7" s="147">
        <f t="shared" si="4"/>
        <v>9430</v>
      </c>
      <c r="W7" s="147">
        <f t="shared" si="4"/>
        <v>9620</v>
      </c>
      <c r="X7" s="147">
        <f t="shared" si="4"/>
        <v>9810</v>
      </c>
      <c r="Y7" s="147">
        <f t="shared" si="4"/>
        <v>10000</v>
      </c>
      <c r="Z7" s="147">
        <f t="shared" si="4"/>
        <v>10190</v>
      </c>
      <c r="AA7" s="147">
        <f t="shared" si="4"/>
        <v>10380</v>
      </c>
      <c r="AB7" s="147">
        <f t="shared" si="4"/>
        <v>10570</v>
      </c>
      <c r="AC7" s="147">
        <f t="shared" si="4"/>
        <v>10760</v>
      </c>
      <c r="AD7" s="147">
        <f t="shared" si="4"/>
        <v>10950</v>
      </c>
      <c r="AE7" s="147">
        <f t="shared" si="4"/>
        <v>11140</v>
      </c>
      <c r="AF7" s="147">
        <f t="shared" si="4"/>
        <v>11330</v>
      </c>
      <c r="AG7" s="147">
        <f t="shared" si="4"/>
        <v>11520</v>
      </c>
      <c r="AH7" s="147">
        <f t="shared" si="4"/>
        <v>11710</v>
      </c>
      <c r="AI7" s="147">
        <f t="shared" si="4"/>
        <v>11900</v>
      </c>
    </row>
    <row r="8" spans="2:36" s="92" customFormat="1" ht="22.5" customHeight="1">
      <c r="B8" s="152"/>
      <c r="C8" s="177" t="s">
        <v>92</v>
      </c>
      <c r="D8" s="17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91"/>
    </row>
    <row r="9" spans="2:36" s="67" customFormat="1" ht="22.5" customHeight="1">
      <c r="B9" s="152"/>
      <c r="C9" s="157" t="s">
        <v>53</v>
      </c>
      <c r="D9" s="158"/>
      <c r="E9" s="71">
        <v>891</v>
      </c>
      <c r="F9" s="71">
        <f>E9</f>
        <v>891</v>
      </c>
      <c r="G9" s="71">
        <f aca="true" t="shared" si="5" ref="G9:AI9">F9</f>
        <v>891</v>
      </c>
      <c r="H9" s="71">
        <f t="shared" si="5"/>
        <v>891</v>
      </c>
      <c r="I9" s="71">
        <f t="shared" si="5"/>
        <v>891</v>
      </c>
      <c r="J9" s="71">
        <f t="shared" si="5"/>
        <v>891</v>
      </c>
      <c r="K9" s="71">
        <f t="shared" si="5"/>
        <v>891</v>
      </c>
      <c r="L9" s="71">
        <f t="shared" si="5"/>
        <v>891</v>
      </c>
      <c r="M9" s="71">
        <f t="shared" si="5"/>
        <v>891</v>
      </c>
      <c r="N9" s="71">
        <f t="shared" si="5"/>
        <v>891</v>
      </c>
      <c r="O9" s="71">
        <f t="shared" si="5"/>
        <v>891</v>
      </c>
      <c r="P9" s="71">
        <f t="shared" si="5"/>
        <v>891</v>
      </c>
      <c r="Q9" s="71">
        <f t="shared" si="5"/>
        <v>891</v>
      </c>
      <c r="R9" s="71">
        <f t="shared" si="5"/>
        <v>891</v>
      </c>
      <c r="S9" s="71">
        <f t="shared" si="5"/>
        <v>891</v>
      </c>
      <c r="T9" s="71">
        <f t="shared" si="5"/>
        <v>891</v>
      </c>
      <c r="U9" s="71">
        <f t="shared" si="5"/>
        <v>891</v>
      </c>
      <c r="V9" s="71">
        <f t="shared" si="5"/>
        <v>891</v>
      </c>
      <c r="W9" s="71">
        <f t="shared" si="5"/>
        <v>891</v>
      </c>
      <c r="X9" s="71">
        <f t="shared" si="5"/>
        <v>891</v>
      </c>
      <c r="Y9" s="71">
        <f t="shared" si="5"/>
        <v>891</v>
      </c>
      <c r="Z9" s="71">
        <f t="shared" si="5"/>
        <v>891</v>
      </c>
      <c r="AA9" s="71">
        <f t="shared" si="5"/>
        <v>891</v>
      </c>
      <c r="AB9" s="71">
        <f t="shared" si="5"/>
        <v>891</v>
      </c>
      <c r="AC9" s="71">
        <f t="shared" si="5"/>
        <v>891</v>
      </c>
      <c r="AD9" s="71">
        <f t="shared" si="5"/>
        <v>891</v>
      </c>
      <c r="AE9" s="71">
        <f t="shared" si="5"/>
        <v>891</v>
      </c>
      <c r="AF9" s="71">
        <f t="shared" si="5"/>
        <v>891</v>
      </c>
      <c r="AG9" s="71">
        <f t="shared" si="5"/>
        <v>891</v>
      </c>
      <c r="AH9" s="71">
        <f t="shared" si="5"/>
        <v>891</v>
      </c>
      <c r="AI9" s="71">
        <f t="shared" si="5"/>
        <v>891</v>
      </c>
      <c r="AJ9" s="72"/>
    </row>
    <row r="10" spans="2:36" s="67" customFormat="1" ht="22.5" customHeight="1">
      <c r="B10" s="152"/>
      <c r="C10" s="157" t="s">
        <v>54</v>
      </c>
      <c r="D10" s="158"/>
      <c r="E10" s="71">
        <v>1375</v>
      </c>
      <c r="F10" s="71">
        <v>1375</v>
      </c>
      <c r="G10" s="71">
        <v>1375</v>
      </c>
      <c r="H10" s="71">
        <v>1375</v>
      </c>
      <c r="I10" s="71">
        <v>1375</v>
      </c>
      <c r="J10" s="71">
        <v>1375</v>
      </c>
      <c r="K10" s="71">
        <v>1375</v>
      </c>
      <c r="L10" s="71">
        <v>1375</v>
      </c>
      <c r="M10" s="71">
        <v>1375</v>
      </c>
      <c r="N10" s="71">
        <v>1375</v>
      </c>
      <c r="O10" s="71">
        <v>1375</v>
      </c>
      <c r="P10" s="71">
        <v>1375</v>
      </c>
      <c r="Q10" s="71">
        <v>1375</v>
      </c>
      <c r="R10" s="71">
        <v>1375</v>
      </c>
      <c r="S10" s="71">
        <v>1375</v>
      </c>
      <c r="T10" s="71">
        <v>1375</v>
      </c>
      <c r="U10" s="71">
        <v>1375</v>
      </c>
      <c r="V10" s="71">
        <v>1375</v>
      </c>
      <c r="W10" s="71">
        <v>1375</v>
      </c>
      <c r="X10" s="71">
        <v>1375</v>
      </c>
      <c r="Y10" s="71">
        <v>1375</v>
      </c>
      <c r="Z10" s="71">
        <v>1375</v>
      </c>
      <c r="AA10" s="71">
        <v>1375</v>
      </c>
      <c r="AB10" s="71">
        <v>1375</v>
      </c>
      <c r="AC10" s="71">
        <v>1375</v>
      </c>
      <c r="AD10" s="71">
        <v>1375</v>
      </c>
      <c r="AE10" s="71">
        <v>1375</v>
      </c>
      <c r="AF10" s="71">
        <v>1375</v>
      </c>
      <c r="AG10" s="71">
        <v>1375</v>
      </c>
      <c r="AH10" s="71">
        <v>1375</v>
      </c>
      <c r="AI10" s="71">
        <v>1375</v>
      </c>
      <c r="AJ10" s="72"/>
    </row>
    <row r="11" spans="2:36" s="67" customFormat="1" ht="22.5" customHeight="1">
      <c r="B11" s="152"/>
      <c r="C11" s="157" t="s">
        <v>81</v>
      </c>
      <c r="D11" s="158"/>
      <c r="E11" s="71">
        <f aca="true" t="shared" si="6" ref="E11:AI11">E3/2</f>
        <v>1485</v>
      </c>
      <c r="F11" s="71">
        <f t="shared" si="6"/>
        <v>1530</v>
      </c>
      <c r="G11" s="71">
        <f t="shared" si="6"/>
        <v>1575</v>
      </c>
      <c r="H11" s="71">
        <f t="shared" si="6"/>
        <v>1620</v>
      </c>
      <c r="I11" s="71">
        <f t="shared" si="6"/>
        <v>1665</v>
      </c>
      <c r="J11" s="71">
        <f t="shared" si="6"/>
        <v>1710</v>
      </c>
      <c r="K11" s="71">
        <f t="shared" si="6"/>
        <v>1755</v>
      </c>
      <c r="L11" s="71">
        <f t="shared" si="6"/>
        <v>1800</v>
      </c>
      <c r="M11" s="71">
        <f t="shared" si="6"/>
        <v>1845</v>
      </c>
      <c r="N11" s="71">
        <f t="shared" si="6"/>
        <v>1890</v>
      </c>
      <c r="O11" s="71">
        <f t="shared" si="6"/>
        <v>1935</v>
      </c>
      <c r="P11" s="71">
        <f t="shared" si="6"/>
        <v>1980</v>
      </c>
      <c r="Q11" s="71">
        <f t="shared" si="6"/>
        <v>2025</v>
      </c>
      <c r="R11" s="71">
        <f t="shared" si="6"/>
        <v>2070</v>
      </c>
      <c r="S11" s="71">
        <f t="shared" si="6"/>
        <v>2115</v>
      </c>
      <c r="T11" s="71">
        <f t="shared" si="6"/>
        <v>2160</v>
      </c>
      <c r="U11" s="71">
        <f t="shared" si="6"/>
        <v>2205</v>
      </c>
      <c r="V11" s="71">
        <f t="shared" si="6"/>
        <v>2250</v>
      </c>
      <c r="W11" s="71">
        <f t="shared" si="6"/>
        <v>2295</v>
      </c>
      <c r="X11" s="71">
        <f t="shared" si="6"/>
        <v>2340</v>
      </c>
      <c r="Y11" s="71">
        <f t="shared" si="6"/>
        <v>2385</v>
      </c>
      <c r="Z11" s="71">
        <f t="shared" si="6"/>
        <v>2430</v>
      </c>
      <c r="AA11" s="71">
        <f t="shared" si="6"/>
        <v>2475</v>
      </c>
      <c r="AB11" s="71">
        <f t="shared" si="6"/>
        <v>2520</v>
      </c>
      <c r="AC11" s="71">
        <f t="shared" si="6"/>
        <v>2565</v>
      </c>
      <c r="AD11" s="71">
        <f t="shared" si="6"/>
        <v>2610</v>
      </c>
      <c r="AE11" s="71">
        <f t="shared" si="6"/>
        <v>2655</v>
      </c>
      <c r="AF11" s="71">
        <f t="shared" si="6"/>
        <v>2700</v>
      </c>
      <c r="AG11" s="71">
        <f t="shared" si="6"/>
        <v>2745</v>
      </c>
      <c r="AH11" s="71">
        <f t="shared" si="6"/>
        <v>2790</v>
      </c>
      <c r="AI11" s="71">
        <f t="shared" si="6"/>
        <v>2835</v>
      </c>
      <c r="AJ11" s="72"/>
    </row>
    <row r="12" spans="2:36" s="67" customFormat="1" ht="22.5" customHeight="1">
      <c r="B12" s="152"/>
      <c r="C12" s="157" t="s">
        <v>82</v>
      </c>
      <c r="D12" s="158"/>
      <c r="E12" s="71">
        <v>1932</v>
      </c>
      <c r="F12" s="71">
        <v>1932</v>
      </c>
      <c r="G12" s="71">
        <v>1932</v>
      </c>
      <c r="H12" s="71">
        <v>1932</v>
      </c>
      <c r="I12" s="71">
        <v>1932</v>
      </c>
      <c r="J12" s="71">
        <v>1932</v>
      </c>
      <c r="K12" s="71">
        <v>1932</v>
      </c>
      <c r="L12" s="71">
        <v>1932</v>
      </c>
      <c r="M12" s="71">
        <v>1932</v>
      </c>
      <c r="N12" s="71">
        <v>1932</v>
      </c>
      <c r="O12" s="71">
        <v>1932</v>
      </c>
      <c r="P12" s="71">
        <v>1932</v>
      </c>
      <c r="Q12" s="71">
        <v>1932</v>
      </c>
      <c r="R12" s="71">
        <v>1932</v>
      </c>
      <c r="S12" s="71">
        <v>1932</v>
      </c>
      <c r="T12" s="71">
        <v>1932</v>
      </c>
      <c r="U12" s="71">
        <v>1932</v>
      </c>
      <c r="V12" s="71">
        <v>1932</v>
      </c>
      <c r="W12" s="71">
        <v>1932</v>
      </c>
      <c r="X12" s="71">
        <v>1932</v>
      </c>
      <c r="Y12" s="71">
        <v>1932</v>
      </c>
      <c r="Z12" s="71">
        <v>1932</v>
      </c>
      <c r="AA12" s="71">
        <v>1932</v>
      </c>
      <c r="AB12" s="71">
        <v>1932</v>
      </c>
      <c r="AC12" s="71">
        <v>1932</v>
      </c>
      <c r="AD12" s="71">
        <v>1932</v>
      </c>
      <c r="AE12" s="71">
        <v>1932</v>
      </c>
      <c r="AF12" s="71">
        <v>1932</v>
      </c>
      <c r="AG12" s="71">
        <v>1932</v>
      </c>
      <c r="AH12" s="71">
        <v>1932</v>
      </c>
      <c r="AI12" s="71">
        <v>1932</v>
      </c>
      <c r="AJ12" s="72"/>
    </row>
    <row r="13" spans="2:36" s="67" customFormat="1" ht="22.5" customHeight="1">
      <c r="B13" s="152"/>
      <c r="C13" s="157" t="s">
        <v>83</v>
      </c>
      <c r="D13" s="158"/>
      <c r="E13" s="71">
        <v>0</v>
      </c>
      <c r="F13" s="71">
        <v>300</v>
      </c>
      <c r="G13" s="71">
        <v>300</v>
      </c>
      <c r="H13" s="71">
        <v>300</v>
      </c>
      <c r="I13" s="71">
        <v>300</v>
      </c>
      <c r="J13" s="71">
        <v>300</v>
      </c>
      <c r="K13" s="71">
        <v>300</v>
      </c>
      <c r="L13" s="71">
        <v>300</v>
      </c>
      <c r="M13" s="71">
        <v>300</v>
      </c>
      <c r="N13" s="71">
        <v>300</v>
      </c>
      <c r="O13" s="71">
        <v>300</v>
      </c>
      <c r="P13" s="71">
        <v>300</v>
      </c>
      <c r="Q13" s="71">
        <v>300</v>
      </c>
      <c r="R13" s="71">
        <v>300</v>
      </c>
      <c r="S13" s="71">
        <v>300</v>
      </c>
      <c r="T13" s="71">
        <v>300</v>
      </c>
      <c r="U13" s="71">
        <v>300</v>
      </c>
      <c r="V13" s="71">
        <v>300</v>
      </c>
      <c r="W13" s="71">
        <v>300</v>
      </c>
      <c r="X13" s="71">
        <v>300</v>
      </c>
      <c r="Y13" s="71">
        <v>300</v>
      </c>
      <c r="Z13" s="71">
        <v>300</v>
      </c>
      <c r="AA13" s="71">
        <v>300</v>
      </c>
      <c r="AB13" s="71">
        <v>300</v>
      </c>
      <c r="AC13" s="71">
        <v>300</v>
      </c>
      <c r="AD13" s="71">
        <v>300</v>
      </c>
      <c r="AE13" s="71">
        <v>300</v>
      </c>
      <c r="AF13" s="71">
        <v>300</v>
      </c>
      <c r="AG13" s="71">
        <v>300</v>
      </c>
      <c r="AH13" s="71">
        <v>300</v>
      </c>
      <c r="AI13" s="71">
        <v>300</v>
      </c>
      <c r="AJ13" s="72"/>
    </row>
    <row r="14" spans="2:36" s="67" customFormat="1" ht="22.5" customHeight="1">
      <c r="B14" s="152"/>
      <c r="C14" s="157" t="s">
        <v>55</v>
      </c>
      <c r="D14" s="158"/>
      <c r="E14" s="71">
        <v>100</v>
      </c>
      <c r="F14" s="71">
        <v>100</v>
      </c>
      <c r="G14" s="71">
        <v>100</v>
      </c>
      <c r="H14" s="71">
        <v>100</v>
      </c>
      <c r="I14" s="71">
        <v>100</v>
      </c>
      <c r="J14" s="71">
        <v>100</v>
      </c>
      <c r="K14" s="71">
        <v>100</v>
      </c>
      <c r="L14" s="71">
        <v>100</v>
      </c>
      <c r="M14" s="71">
        <v>100</v>
      </c>
      <c r="N14" s="71">
        <v>100</v>
      </c>
      <c r="O14" s="71">
        <v>100</v>
      </c>
      <c r="P14" s="71">
        <v>100</v>
      </c>
      <c r="Q14" s="71">
        <v>100</v>
      </c>
      <c r="R14" s="71">
        <v>100</v>
      </c>
      <c r="S14" s="71">
        <v>100</v>
      </c>
      <c r="T14" s="71">
        <v>100</v>
      </c>
      <c r="U14" s="71">
        <v>100</v>
      </c>
      <c r="V14" s="71">
        <v>100</v>
      </c>
      <c r="W14" s="71">
        <v>100</v>
      </c>
      <c r="X14" s="71">
        <v>100</v>
      </c>
      <c r="Y14" s="71">
        <v>100</v>
      </c>
      <c r="Z14" s="71">
        <v>100</v>
      </c>
      <c r="AA14" s="71">
        <v>100</v>
      </c>
      <c r="AB14" s="71">
        <v>100</v>
      </c>
      <c r="AC14" s="71">
        <v>100</v>
      </c>
      <c r="AD14" s="71">
        <v>100</v>
      </c>
      <c r="AE14" s="71">
        <v>100</v>
      </c>
      <c r="AF14" s="71">
        <v>100</v>
      </c>
      <c r="AG14" s="71">
        <v>100</v>
      </c>
      <c r="AH14" s="71">
        <v>100</v>
      </c>
      <c r="AI14" s="71">
        <v>100</v>
      </c>
      <c r="AJ14" s="72"/>
    </row>
    <row r="15" spans="2:36" s="67" customFormat="1" ht="22.5" customHeight="1">
      <c r="B15" s="152"/>
      <c r="C15" s="157" t="s">
        <v>84</v>
      </c>
      <c r="D15" s="158"/>
      <c r="E15" s="71">
        <v>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1">
        <v>0</v>
      </c>
      <c r="AA15" s="71">
        <v>0</v>
      </c>
      <c r="AB15" s="71">
        <v>0</v>
      </c>
      <c r="AC15" s="71">
        <v>0</v>
      </c>
      <c r="AD15" s="71">
        <v>0</v>
      </c>
      <c r="AE15" s="71">
        <v>0</v>
      </c>
      <c r="AF15" s="71">
        <v>0</v>
      </c>
      <c r="AG15" s="71">
        <v>0</v>
      </c>
      <c r="AH15" s="71">
        <v>0</v>
      </c>
      <c r="AI15" s="71">
        <v>0</v>
      </c>
      <c r="AJ15" s="72"/>
    </row>
    <row r="16" spans="2:36" s="67" customFormat="1" ht="22.5" customHeight="1">
      <c r="B16" s="152"/>
      <c r="C16" s="157" t="s">
        <v>66</v>
      </c>
      <c r="D16" s="158"/>
      <c r="E16" s="71">
        <v>0</v>
      </c>
      <c r="F16" s="71">
        <v>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1">
        <v>0</v>
      </c>
      <c r="AA16" s="71">
        <v>0</v>
      </c>
      <c r="AB16" s="71">
        <v>0</v>
      </c>
      <c r="AC16" s="71">
        <v>0</v>
      </c>
      <c r="AD16" s="71">
        <v>0</v>
      </c>
      <c r="AE16" s="71">
        <v>0</v>
      </c>
      <c r="AF16" s="71">
        <v>0</v>
      </c>
      <c r="AG16" s="71">
        <v>0</v>
      </c>
      <c r="AH16" s="71">
        <v>0</v>
      </c>
      <c r="AI16" s="71">
        <v>0</v>
      </c>
      <c r="AJ16" s="72"/>
    </row>
    <row r="17" spans="2:36" s="67" customFormat="1" ht="22.5" customHeight="1">
      <c r="B17" s="152"/>
      <c r="C17" s="157" t="s">
        <v>88</v>
      </c>
      <c r="D17" s="158"/>
      <c r="E17" s="71">
        <f aca="true" t="shared" si="7" ref="E17:AI17">E4*15/100</f>
        <v>720</v>
      </c>
      <c r="F17" s="73">
        <f t="shared" si="7"/>
        <v>742.5</v>
      </c>
      <c r="G17" s="71">
        <f t="shared" si="7"/>
        <v>765</v>
      </c>
      <c r="H17" s="73">
        <f t="shared" si="7"/>
        <v>787.5</v>
      </c>
      <c r="I17" s="71">
        <f t="shared" si="7"/>
        <v>810</v>
      </c>
      <c r="J17" s="73">
        <f t="shared" si="7"/>
        <v>832.5</v>
      </c>
      <c r="K17" s="71">
        <f t="shared" si="7"/>
        <v>855</v>
      </c>
      <c r="L17" s="73">
        <f t="shared" si="7"/>
        <v>877.5</v>
      </c>
      <c r="M17" s="71">
        <f t="shared" si="7"/>
        <v>900</v>
      </c>
      <c r="N17" s="73">
        <f t="shared" si="7"/>
        <v>922.5</v>
      </c>
      <c r="O17" s="71">
        <f t="shared" si="7"/>
        <v>945</v>
      </c>
      <c r="P17" s="73">
        <f t="shared" si="7"/>
        <v>967.5</v>
      </c>
      <c r="Q17" s="71">
        <f t="shared" si="7"/>
        <v>990</v>
      </c>
      <c r="R17" s="73">
        <f t="shared" si="7"/>
        <v>1012.5</v>
      </c>
      <c r="S17" s="71">
        <f t="shared" si="7"/>
        <v>1035</v>
      </c>
      <c r="T17" s="73">
        <f t="shared" si="7"/>
        <v>1057.5</v>
      </c>
      <c r="U17" s="71">
        <f t="shared" si="7"/>
        <v>1080</v>
      </c>
      <c r="V17" s="73">
        <f t="shared" si="7"/>
        <v>1102.5</v>
      </c>
      <c r="W17" s="71">
        <f t="shared" si="7"/>
        <v>1125</v>
      </c>
      <c r="X17" s="73">
        <f t="shared" si="7"/>
        <v>1147.5</v>
      </c>
      <c r="Y17" s="71">
        <f t="shared" si="7"/>
        <v>1170</v>
      </c>
      <c r="Z17" s="71">
        <f t="shared" si="7"/>
        <v>1192.5</v>
      </c>
      <c r="AA17" s="71">
        <f t="shared" si="7"/>
        <v>1215</v>
      </c>
      <c r="AB17" s="71">
        <f t="shared" si="7"/>
        <v>1237.5</v>
      </c>
      <c r="AC17" s="71">
        <f t="shared" si="7"/>
        <v>1260</v>
      </c>
      <c r="AD17" s="71">
        <f t="shared" si="7"/>
        <v>1282.5</v>
      </c>
      <c r="AE17" s="71">
        <f t="shared" si="7"/>
        <v>1305</v>
      </c>
      <c r="AF17" s="71">
        <f t="shared" si="7"/>
        <v>1327.5</v>
      </c>
      <c r="AG17" s="71">
        <f t="shared" si="7"/>
        <v>1350</v>
      </c>
      <c r="AH17" s="71">
        <f t="shared" si="7"/>
        <v>1372.5</v>
      </c>
      <c r="AI17" s="71">
        <f t="shared" si="7"/>
        <v>1395</v>
      </c>
      <c r="AJ17" s="72"/>
    </row>
    <row r="18" spans="2:36" s="67" customFormat="1" ht="22.5" customHeight="1">
      <c r="B18" s="152"/>
      <c r="C18" s="157" t="s">
        <v>89</v>
      </c>
      <c r="D18" s="158"/>
      <c r="E18" s="71">
        <f aca="true" t="shared" si="8" ref="E18:AI18">E4*10/100</f>
        <v>480</v>
      </c>
      <c r="F18" s="71">
        <f t="shared" si="8"/>
        <v>495</v>
      </c>
      <c r="G18" s="71">
        <f t="shared" si="8"/>
        <v>510</v>
      </c>
      <c r="H18" s="71">
        <f t="shared" si="8"/>
        <v>525</v>
      </c>
      <c r="I18" s="71">
        <f t="shared" si="8"/>
        <v>540</v>
      </c>
      <c r="J18" s="71">
        <f t="shared" si="8"/>
        <v>555</v>
      </c>
      <c r="K18" s="71">
        <f t="shared" si="8"/>
        <v>570</v>
      </c>
      <c r="L18" s="71">
        <f t="shared" si="8"/>
        <v>585</v>
      </c>
      <c r="M18" s="71">
        <f t="shared" si="8"/>
        <v>600</v>
      </c>
      <c r="N18" s="71">
        <f t="shared" si="8"/>
        <v>615</v>
      </c>
      <c r="O18" s="71">
        <f t="shared" si="8"/>
        <v>630</v>
      </c>
      <c r="P18" s="71">
        <f t="shared" si="8"/>
        <v>645</v>
      </c>
      <c r="Q18" s="71">
        <f t="shared" si="8"/>
        <v>660</v>
      </c>
      <c r="R18" s="71">
        <f t="shared" si="8"/>
        <v>675</v>
      </c>
      <c r="S18" s="71">
        <f t="shared" si="8"/>
        <v>690</v>
      </c>
      <c r="T18" s="71">
        <f t="shared" si="8"/>
        <v>705</v>
      </c>
      <c r="U18" s="71">
        <f t="shared" si="8"/>
        <v>720</v>
      </c>
      <c r="V18" s="71">
        <f t="shared" si="8"/>
        <v>735</v>
      </c>
      <c r="W18" s="71">
        <f t="shared" si="8"/>
        <v>750</v>
      </c>
      <c r="X18" s="71">
        <f t="shared" si="8"/>
        <v>765</v>
      </c>
      <c r="Y18" s="71">
        <f t="shared" si="8"/>
        <v>780</v>
      </c>
      <c r="Z18" s="71">
        <f t="shared" si="8"/>
        <v>795</v>
      </c>
      <c r="AA18" s="71">
        <f t="shared" si="8"/>
        <v>810</v>
      </c>
      <c r="AB18" s="71">
        <f t="shared" si="8"/>
        <v>825</v>
      </c>
      <c r="AC18" s="71">
        <f t="shared" si="8"/>
        <v>840</v>
      </c>
      <c r="AD18" s="71">
        <f t="shared" si="8"/>
        <v>855</v>
      </c>
      <c r="AE18" s="71">
        <f t="shared" si="8"/>
        <v>870</v>
      </c>
      <c r="AF18" s="71">
        <f t="shared" si="8"/>
        <v>885</v>
      </c>
      <c r="AG18" s="71">
        <f t="shared" si="8"/>
        <v>900</v>
      </c>
      <c r="AH18" s="71">
        <f t="shared" si="8"/>
        <v>915</v>
      </c>
      <c r="AI18" s="71">
        <f t="shared" si="8"/>
        <v>930</v>
      </c>
      <c r="AJ18" s="72"/>
    </row>
    <row r="19" spans="2:36" s="67" customFormat="1" ht="22.5" customHeight="1">
      <c r="B19" s="152"/>
      <c r="C19" s="157" t="s">
        <v>90</v>
      </c>
      <c r="D19" s="158"/>
      <c r="E19" s="71">
        <f aca="true" t="shared" si="9" ref="E19:T19">E7*7.5/100</f>
        <v>465</v>
      </c>
      <c r="F19" s="73">
        <f t="shared" si="9"/>
        <v>479.25</v>
      </c>
      <c r="G19" s="73">
        <f t="shared" si="9"/>
        <v>493.5</v>
      </c>
      <c r="H19" s="73">
        <f t="shared" si="9"/>
        <v>507.75</v>
      </c>
      <c r="I19" s="73">
        <f t="shared" si="9"/>
        <v>522</v>
      </c>
      <c r="J19" s="73">
        <f t="shared" si="9"/>
        <v>536.25</v>
      </c>
      <c r="K19" s="73">
        <f t="shared" si="9"/>
        <v>550.5</v>
      </c>
      <c r="L19" s="73">
        <f t="shared" si="9"/>
        <v>564.75</v>
      </c>
      <c r="M19" s="73">
        <f t="shared" si="9"/>
        <v>579</v>
      </c>
      <c r="N19" s="73">
        <f t="shared" si="9"/>
        <v>593.25</v>
      </c>
      <c r="O19" s="73">
        <f t="shared" si="9"/>
        <v>607.5</v>
      </c>
      <c r="P19" s="73">
        <f t="shared" si="9"/>
        <v>621.75</v>
      </c>
      <c r="Q19" s="73">
        <f t="shared" si="9"/>
        <v>636</v>
      </c>
      <c r="R19" s="73">
        <f t="shared" si="9"/>
        <v>650.25</v>
      </c>
      <c r="S19" s="73">
        <f t="shared" si="9"/>
        <v>664.5</v>
      </c>
      <c r="T19" s="73">
        <f t="shared" si="9"/>
        <v>678.75</v>
      </c>
      <c r="U19" s="73">
        <f aca="true" t="shared" si="10" ref="U19:AI19">U7*7.5/100</f>
        <v>693</v>
      </c>
      <c r="V19" s="73">
        <f t="shared" si="10"/>
        <v>707.25</v>
      </c>
      <c r="W19" s="73">
        <f t="shared" si="10"/>
        <v>721.5</v>
      </c>
      <c r="X19" s="73">
        <f t="shared" si="10"/>
        <v>735.75</v>
      </c>
      <c r="Y19" s="73">
        <f t="shared" si="10"/>
        <v>750</v>
      </c>
      <c r="Z19" s="73">
        <f t="shared" si="10"/>
        <v>764.25</v>
      </c>
      <c r="AA19" s="73">
        <f t="shared" si="10"/>
        <v>778.5</v>
      </c>
      <c r="AB19" s="73">
        <f t="shared" si="10"/>
        <v>792.75</v>
      </c>
      <c r="AC19" s="73">
        <f t="shared" si="10"/>
        <v>807</v>
      </c>
      <c r="AD19" s="73">
        <f t="shared" si="10"/>
        <v>821.25</v>
      </c>
      <c r="AE19" s="73">
        <f t="shared" si="10"/>
        <v>835.5</v>
      </c>
      <c r="AF19" s="73">
        <f t="shared" si="10"/>
        <v>849.75</v>
      </c>
      <c r="AG19" s="73">
        <f t="shared" si="10"/>
        <v>864</v>
      </c>
      <c r="AH19" s="73">
        <f t="shared" si="10"/>
        <v>878.25</v>
      </c>
      <c r="AI19" s="73">
        <f t="shared" si="10"/>
        <v>892.5</v>
      </c>
      <c r="AJ19" s="72"/>
    </row>
    <row r="20" spans="2:36" s="67" customFormat="1" ht="22.5" customHeight="1" thickBot="1">
      <c r="B20" s="153"/>
      <c r="C20" s="157" t="s">
        <v>60</v>
      </c>
      <c r="D20" s="158"/>
      <c r="E20" s="71">
        <f aca="true" t="shared" si="11" ref="E20:T20">SUM(E7:E19)</f>
        <v>13648</v>
      </c>
      <c r="F20" s="73">
        <f>SUM(F7:F19)</f>
        <v>14234.75</v>
      </c>
      <c r="G20" s="73">
        <f>SUM(G7:G19)</f>
        <v>14521.5</v>
      </c>
      <c r="H20" s="73">
        <f>SUM(H7:H19)</f>
        <v>14808.25</v>
      </c>
      <c r="I20" s="73">
        <f>SUM(I7:I19)</f>
        <v>15095</v>
      </c>
      <c r="J20" s="73">
        <f>SUM(J7:J19)</f>
        <v>15381.75</v>
      </c>
      <c r="K20" s="73">
        <f>SUM(K7:K19)</f>
        <v>15668.5</v>
      </c>
      <c r="L20" s="73">
        <f>SUM(L7:L19)</f>
        <v>15955.25</v>
      </c>
      <c r="M20" s="73">
        <f>SUM(M7:M19)</f>
        <v>16242</v>
      </c>
      <c r="N20" s="73">
        <f>SUM(N7:N19)</f>
        <v>16528.75</v>
      </c>
      <c r="O20" s="73">
        <f>SUM(O7:O19)</f>
        <v>16815.5</v>
      </c>
      <c r="P20" s="73">
        <f>SUM(P7:P19)</f>
        <v>17102.25</v>
      </c>
      <c r="Q20" s="73">
        <f>SUM(Q7:Q19)</f>
        <v>17389</v>
      </c>
      <c r="R20" s="73">
        <f>SUM(R7:R19)</f>
        <v>17675.75</v>
      </c>
      <c r="S20" s="73">
        <f>SUM(S7:S19)</f>
        <v>17962.5</v>
      </c>
      <c r="T20" s="73">
        <f>SUM(T7:T19)</f>
        <v>18249.25</v>
      </c>
      <c r="U20" s="73">
        <f>SUM(U7:U19)</f>
        <v>18536</v>
      </c>
      <c r="V20" s="73">
        <f>SUM(V7:V19)</f>
        <v>18822.75</v>
      </c>
      <c r="W20" s="73">
        <f>SUM(W7:W19)</f>
        <v>19109.5</v>
      </c>
      <c r="X20" s="73">
        <f>SUM(X7:X19)</f>
        <v>19396.25</v>
      </c>
      <c r="Y20" s="73">
        <f>SUM(Y7:Y19)</f>
        <v>19683</v>
      </c>
      <c r="Z20" s="73">
        <f>SUM(Z7:Z19)</f>
        <v>19969.75</v>
      </c>
      <c r="AA20" s="73">
        <f>SUM(AA7:AA19)</f>
        <v>20256.5</v>
      </c>
      <c r="AB20" s="73">
        <f>SUM(AB7:AB19)</f>
        <v>20543.25</v>
      </c>
      <c r="AC20" s="73">
        <f>SUM(AC7:AC19)</f>
        <v>20830</v>
      </c>
      <c r="AD20" s="73">
        <f>SUM(AD7:AD19)</f>
        <v>21116.75</v>
      </c>
      <c r="AE20" s="73">
        <f>SUM(AE7:AE19)</f>
        <v>21403.5</v>
      </c>
      <c r="AF20" s="73">
        <f>SUM(AF7:AF19)</f>
        <v>21690.25</v>
      </c>
      <c r="AG20" s="73">
        <f>SUM(AG7:AG19)</f>
        <v>21977</v>
      </c>
      <c r="AH20" s="73">
        <f>SUM(AH7:AH19)</f>
        <v>22263.75</v>
      </c>
      <c r="AI20" s="73">
        <f>SUM(AI7:AI19)</f>
        <v>22550.5</v>
      </c>
      <c r="AJ20" s="72"/>
    </row>
    <row r="21" spans="2:35" s="68" customFormat="1" ht="22.5" customHeight="1">
      <c r="B21" s="151">
        <v>2</v>
      </c>
      <c r="C21" s="74" t="s">
        <v>5</v>
      </c>
      <c r="D21" s="61" t="s">
        <v>4</v>
      </c>
      <c r="E21" s="62">
        <v>3035</v>
      </c>
      <c r="F21" s="62">
        <f aca="true" t="shared" si="12" ref="F21:AI21">E21+100</f>
        <v>3135</v>
      </c>
      <c r="G21" s="62">
        <f t="shared" si="12"/>
        <v>3235</v>
      </c>
      <c r="H21" s="62">
        <f t="shared" si="12"/>
        <v>3335</v>
      </c>
      <c r="I21" s="62">
        <f t="shared" si="12"/>
        <v>3435</v>
      </c>
      <c r="J21" s="62">
        <f t="shared" si="12"/>
        <v>3535</v>
      </c>
      <c r="K21" s="62">
        <f t="shared" si="12"/>
        <v>3635</v>
      </c>
      <c r="L21" s="62">
        <f t="shared" si="12"/>
        <v>3735</v>
      </c>
      <c r="M21" s="62">
        <f t="shared" si="12"/>
        <v>3835</v>
      </c>
      <c r="N21" s="62">
        <f t="shared" si="12"/>
        <v>3935</v>
      </c>
      <c r="O21" s="62">
        <f t="shared" si="12"/>
        <v>4035</v>
      </c>
      <c r="P21" s="62">
        <f t="shared" si="12"/>
        <v>4135</v>
      </c>
      <c r="Q21" s="62">
        <f t="shared" si="12"/>
        <v>4235</v>
      </c>
      <c r="R21" s="62">
        <f t="shared" si="12"/>
        <v>4335</v>
      </c>
      <c r="S21" s="62">
        <f t="shared" si="12"/>
        <v>4435</v>
      </c>
      <c r="T21" s="62">
        <f t="shared" si="12"/>
        <v>4535</v>
      </c>
      <c r="U21" s="62">
        <f t="shared" si="12"/>
        <v>4635</v>
      </c>
      <c r="V21" s="62">
        <f t="shared" si="12"/>
        <v>4735</v>
      </c>
      <c r="W21" s="62">
        <f t="shared" si="12"/>
        <v>4835</v>
      </c>
      <c r="X21" s="62">
        <f t="shared" si="12"/>
        <v>4935</v>
      </c>
      <c r="Y21" s="62">
        <f t="shared" si="12"/>
        <v>5035</v>
      </c>
      <c r="Z21" s="62">
        <f t="shared" si="12"/>
        <v>5135</v>
      </c>
      <c r="AA21" s="62">
        <f t="shared" si="12"/>
        <v>5235</v>
      </c>
      <c r="AB21" s="62">
        <f t="shared" si="12"/>
        <v>5335</v>
      </c>
      <c r="AC21" s="62">
        <f t="shared" si="12"/>
        <v>5435</v>
      </c>
      <c r="AD21" s="62">
        <f t="shared" si="12"/>
        <v>5535</v>
      </c>
      <c r="AE21" s="62">
        <f t="shared" si="12"/>
        <v>5635</v>
      </c>
      <c r="AF21" s="62">
        <f t="shared" si="12"/>
        <v>5735</v>
      </c>
      <c r="AG21" s="62">
        <f t="shared" si="12"/>
        <v>5835</v>
      </c>
      <c r="AH21" s="62">
        <f t="shared" si="12"/>
        <v>5935</v>
      </c>
      <c r="AI21" s="62">
        <f t="shared" si="12"/>
        <v>6035</v>
      </c>
    </row>
    <row r="22" spans="2:35" s="97" customFormat="1" ht="22.5" customHeight="1">
      <c r="B22" s="152"/>
      <c r="C22" s="87" t="s">
        <v>29</v>
      </c>
      <c r="D22" s="88" t="s">
        <v>26</v>
      </c>
      <c r="E22" s="88">
        <v>4900</v>
      </c>
      <c r="F22" s="88">
        <f aca="true" t="shared" si="13" ref="F22:AI22">E22+170</f>
        <v>5070</v>
      </c>
      <c r="G22" s="88">
        <f t="shared" si="13"/>
        <v>5240</v>
      </c>
      <c r="H22" s="88">
        <f t="shared" si="13"/>
        <v>5410</v>
      </c>
      <c r="I22" s="88">
        <f t="shared" si="13"/>
        <v>5580</v>
      </c>
      <c r="J22" s="88">
        <f t="shared" si="13"/>
        <v>5750</v>
      </c>
      <c r="K22" s="88">
        <f t="shared" si="13"/>
        <v>5920</v>
      </c>
      <c r="L22" s="88">
        <f t="shared" si="13"/>
        <v>6090</v>
      </c>
      <c r="M22" s="88">
        <f t="shared" si="13"/>
        <v>6260</v>
      </c>
      <c r="N22" s="88">
        <f t="shared" si="13"/>
        <v>6430</v>
      </c>
      <c r="O22" s="88">
        <f t="shared" si="13"/>
        <v>6600</v>
      </c>
      <c r="P22" s="88">
        <f t="shared" si="13"/>
        <v>6770</v>
      </c>
      <c r="Q22" s="88">
        <f t="shared" si="13"/>
        <v>6940</v>
      </c>
      <c r="R22" s="88">
        <f t="shared" si="13"/>
        <v>7110</v>
      </c>
      <c r="S22" s="88">
        <f t="shared" si="13"/>
        <v>7280</v>
      </c>
      <c r="T22" s="88">
        <f t="shared" si="13"/>
        <v>7450</v>
      </c>
      <c r="U22" s="88">
        <f t="shared" si="13"/>
        <v>7620</v>
      </c>
      <c r="V22" s="88">
        <f t="shared" si="13"/>
        <v>7790</v>
      </c>
      <c r="W22" s="88">
        <f t="shared" si="13"/>
        <v>7960</v>
      </c>
      <c r="X22" s="88">
        <f t="shared" si="13"/>
        <v>8130</v>
      </c>
      <c r="Y22" s="88">
        <f t="shared" si="13"/>
        <v>8300</v>
      </c>
      <c r="Z22" s="88">
        <f t="shared" si="13"/>
        <v>8470</v>
      </c>
      <c r="AA22" s="88">
        <f t="shared" si="13"/>
        <v>8640</v>
      </c>
      <c r="AB22" s="88">
        <f t="shared" si="13"/>
        <v>8810</v>
      </c>
      <c r="AC22" s="88">
        <f t="shared" si="13"/>
        <v>8980</v>
      </c>
      <c r="AD22" s="88">
        <f t="shared" si="13"/>
        <v>9150</v>
      </c>
      <c r="AE22" s="88">
        <f t="shared" si="13"/>
        <v>9320</v>
      </c>
      <c r="AF22" s="88">
        <f t="shared" si="13"/>
        <v>9490</v>
      </c>
      <c r="AG22" s="88">
        <f t="shared" si="13"/>
        <v>9660</v>
      </c>
      <c r="AH22" s="88">
        <f t="shared" si="13"/>
        <v>9830</v>
      </c>
      <c r="AI22" s="88">
        <f t="shared" si="13"/>
        <v>10000</v>
      </c>
    </row>
    <row r="23" spans="2:35" s="68" customFormat="1" ht="22.5" customHeight="1">
      <c r="B23" s="152"/>
      <c r="C23" s="155" t="s">
        <v>58</v>
      </c>
      <c r="D23" s="156"/>
      <c r="E23" s="69">
        <f aca="true" t="shared" si="14" ref="E23:AI23">E21*15/100</f>
        <v>455.25</v>
      </c>
      <c r="F23" s="69">
        <f t="shared" si="14"/>
        <v>470.25</v>
      </c>
      <c r="G23" s="69">
        <f t="shared" si="14"/>
        <v>485.25</v>
      </c>
      <c r="H23" s="69">
        <f t="shared" si="14"/>
        <v>500.25</v>
      </c>
      <c r="I23" s="69">
        <f t="shared" si="14"/>
        <v>515.25</v>
      </c>
      <c r="J23" s="69">
        <f t="shared" si="14"/>
        <v>530.25</v>
      </c>
      <c r="K23" s="69">
        <f t="shared" si="14"/>
        <v>545.25</v>
      </c>
      <c r="L23" s="69">
        <f t="shared" si="14"/>
        <v>560.25</v>
      </c>
      <c r="M23" s="69">
        <f t="shared" si="14"/>
        <v>575.25</v>
      </c>
      <c r="N23" s="69">
        <f t="shared" si="14"/>
        <v>590.25</v>
      </c>
      <c r="O23" s="69">
        <f t="shared" si="14"/>
        <v>605.25</v>
      </c>
      <c r="P23" s="69">
        <f t="shared" si="14"/>
        <v>620.25</v>
      </c>
      <c r="Q23" s="69">
        <f t="shared" si="14"/>
        <v>635.25</v>
      </c>
      <c r="R23" s="69">
        <f t="shared" si="14"/>
        <v>650.25</v>
      </c>
      <c r="S23" s="69">
        <f t="shared" si="14"/>
        <v>665.25</v>
      </c>
      <c r="T23" s="69">
        <f t="shared" si="14"/>
        <v>680.25</v>
      </c>
      <c r="U23" s="69">
        <f t="shared" si="14"/>
        <v>695.25</v>
      </c>
      <c r="V23" s="69">
        <f t="shared" si="14"/>
        <v>710.25</v>
      </c>
      <c r="W23" s="69">
        <f t="shared" si="14"/>
        <v>725.25</v>
      </c>
      <c r="X23" s="69">
        <f t="shared" si="14"/>
        <v>740.25</v>
      </c>
      <c r="Y23" s="69">
        <f t="shared" si="14"/>
        <v>755.25</v>
      </c>
      <c r="Z23" s="69">
        <f t="shared" si="14"/>
        <v>770.25</v>
      </c>
      <c r="AA23" s="69">
        <f t="shared" si="14"/>
        <v>785.25</v>
      </c>
      <c r="AB23" s="69">
        <f t="shared" si="14"/>
        <v>800.25</v>
      </c>
      <c r="AC23" s="69">
        <f t="shared" si="14"/>
        <v>815.25</v>
      </c>
      <c r="AD23" s="69">
        <f t="shared" si="14"/>
        <v>830.25</v>
      </c>
      <c r="AE23" s="69">
        <f t="shared" si="14"/>
        <v>845.25</v>
      </c>
      <c r="AF23" s="69">
        <f t="shared" si="14"/>
        <v>860.25</v>
      </c>
      <c r="AG23" s="69">
        <f t="shared" si="14"/>
        <v>875.25</v>
      </c>
      <c r="AH23" s="69">
        <f t="shared" si="14"/>
        <v>890.25</v>
      </c>
      <c r="AI23" s="69">
        <f t="shared" si="14"/>
        <v>905.25</v>
      </c>
    </row>
    <row r="24" spans="2:35" s="68" customFormat="1" ht="22.5" customHeight="1">
      <c r="B24" s="152"/>
      <c r="C24" s="155" t="s">
        <v>80</v>
      </c>
      <c r="D24" s="156"/>
      <c r="E24" s="69">
        <f aca="true" t="shared" si="15" ref="E24:AI24">E22*20/100</f>
        <v>980</v>
      </c>
      <c r="F24" s="69">
        <f t="shared" si="15"/>
        <v>1014</v>
      </c>
      <c r="G24" s="69">
        <f t="shared" si="15"/>
        <v>1048</v>
      </c>
      <c r="H24" s="69">
        <f t="shared" si="15"/>
        <v>1082</v>
      </c>
      <c r="I24" s="69">
        <f t="shared" si="15"/>
        <v>1116</v>
      </c>
      <c r="J24" s="69">
        <f t="shared" si="15"/>
        <v>1150</v>
      </c>
      <c r="K24" s="69">
        <f t="shared" si="15"/>
        <v>1184</v>
      </c>
      <c r="L24" s="69">
        <f t="shared" si="15"/>
        <v>1218</v>
      </c>
      <c r="M24" s="69">
        <f t="shared" si="15"/>
        <v>1252</v>
      </c>
      <c r="N24" s="69">
        <f t="shared" si="15"/>
        <v>1286</v>
      </c>
      <c r="O24" s="69">
        <f t="shared" si="15"/>
        <v>1320</v>
      </c>
      <c r="P24" s="69">
        <f t="shared" si="15"/>
        <v>1354</v>
      </c>
      <c r="Q24" s="69">
        <f t="shared" si="15"/>
        <v>1388</v>
      </c>
      <c r="R24" s="69">
        <f t="shared" si="15"/>
        <v>1422</v>
      </c>
      <c r="S24" s="69">
        <f t="shared" si="15"/>
        <v>1456</v>
      </c>
      <c r="T24" s="69">
        <f t="shared" si="15"/>
        <v>1490</v>
      </c>
      <c r="U24" s="69">
        <f t="shared" si="15"/>
        <v>1524</v>
      </c>
      <c r="V24" s="69">
        <f t="shared" si="15"/>
        <v>1558</v>
      </c>
      <c r="W24" s="69">
        <f t="shared" si="15"/>
        <v>1592</v>
      </c>
      <c r="X24" s="69">
        <f t="shared" si="15"/>
        <v>1626</v>
      </c>
      <c r="Y24" s="69">
        <f t="shared" si="15"/>
        <v>1660</v>
      </c>
      <c r="Z24" s="69">
        <f t="shared" si="15"/>
        <v>1694</v>
      </c>
      <c r="AA24" s="69">
        <f t="shared" si="15"/>
        <v>1728</v>
      </c>
      <c r="AB24" s="69">
        <f t="shared" si="15"/>
        <v>1762</v>
      </c>
      <c r="AC24" s="69">
        <f t="shared" si="15"/>
        <v>1796</v>
      </c>
      <c r="AD24" s="69">
        <f t="shared" si="15"/>
        <v>1830</v>
      </c>
      <c r="AE24" s="69">
        <f t="shared" si="15"/>
        <v>1864</v>
      </c>
      <c r="AF24" s="69">
        <f t="shared" si="15"/>
        <v>1898</v>
      </c>
      <c r="AG24" s="69">
        <f t="shared" si="15"/>
        <v>1932</v>
      </c>
      <c r="AH24" s="69">
        <f t="shared" si="15"/>
        <v>1966</v>
      </c>
      <c r="AI24" s="69">
        <f t="shared" si="15"/>
        <v>2000</v>
      </c>
    </row>
    <row r="25" spans="2:35" s="94" customFormat="1" ht="22.5" customHeight="1">
      <c r="B25" s="152"/>
      <c r="C25" s="149" t="s">
        <v>79</v>
      </c>
      <c r="D25" s="150"/>
      <c r="E25" s="145">
        <v>6400</v>
      </c>
      <c r="F25" s="145">
        <f>E25+220</f>
        <v>6620</v>
      </c>
      <c r="G25" s="145">
        <f aca="true" t="shared" si="16" ref="G25:AI25">F25+220</f>
        <v>6840</v>
      </c>
      <c r="H25" s="145">
        <f t="shared" si="16"/>
        <v>7060</v>
      </c>
      <c r="I25" s="145">
        <f t="shared" si="16"/>
        <v>7280</v>
      </c>
      <c r="J25" s="145">
        <f t="shared" si="16"/>
        <v>7500</v>
      </c>
      <c r="K25" s="145">
        <f t="shared" si="16"/>
        <v>7720</v>
      </c>
      <c r="L25" s="145">
        <f t="shared" si="16"/>
        <v>7940</v>
      </c>
      <c r="M25" s="145">
        <f t="shared" si="16"/>
        <v>8160</v>
      </c>
      <c r="N25" s="145">
        <f t="shared" si="16"/>
        <v>8380</v>
      </c>
      <c r="O25" s="145">
        <f t="shared" si="16"/>
        <v>8600</v>
      </c>
      <c r="P25" s="145">
        <f t="shared" si="16"/>
        <v>8820</v>
      </c>
      <c r="Q25" s="145">
        <f t="shared" si="16"/>
        <v>9040</v>
      </c>
      <c r="R25" s="145">
        <f t="shared" si="16"/>
        <v>9260</v>
      </c>
      <c r="S25" s="145">
        <f t="shared" si="16"/>
        <v>9480</v>
      </c>
      <c r="T25" s="145">
        <f t="shared" si="16"/>
        <v>9700</v>
      </c>
      <c r="U25" s="145">
        <f t="shared" si="16"/>
        <v>9920</v>
      </c>
      <c r="V25" s="145">
        <f t="shared" si="16"/>
        <v>10140</v>
      </c>
      <c r="W25" s="145">
        <f t="shared" si="16"/>
        <v>10360</v>
      </c>
      <c r="X25" s="145">
        <f t="shared" si="16"/>
        <v>10580</v>
      </c>
      <c r="Y25" s="145">
        <f t="shared" si="16"/>
        <v>10800</v>
      </c>
      <c r="Z25" s="145">
        <f t="shared" si="16"/>
        <v>11020</v>
      </c>
      <c r="AA25" s="145">
        <f t="shared" si="16"/>
        <v>11240</v>
      </c>
      <c r="AB25" s="145">
        <f t="shared" si="16"/>
        <v>11460</v>
      </c>
      <c r="AC25" s="145">
        <f t="shared" si="16"/>
        <v>11680</v>
      </c>
      <c r="AD25" s="145">
        <f t="shared" si="16"/>
        <v>11900</v>
      </c>
      <c r="AE25" s="145">
        <f t="shared" si="16"/>
        <v>12120</v>
      </c>
      <c r="AF25" s="145">
        <f t="shared" si="16"/>
        <v>12340</v>
      </c>
      <c r="AG25" s="145">
        <f t="shared" si="16"/>
        <v>12560</v>
      </c>
      <c r="AH25" s="145">
        <f t="shared" si="16"/>
        <v>12780</v>
      </c>
      <c r="AI25" s="145">
        <f t="shared" si="16"/>
        <v>13000</v>
      </c>
    </row>
    <row r="26" spans="2:36" s="96" customFormat="1" ht="22.5" customHeight="1" thickBot="1">
      <c r="B26" s="152"/>
      <c r="C26" s="167" t="s">
        <v>91</v>
      </c>
      <c r="D26" s="168"/>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95"/>
    </row>
    <row r="27" spans="2:36" s="67" customFormat="1" ht="22.5" customHeight="1">
      <c r="B27" s="152"/>
      <c r="C27" s="157" t="s">
        <v>53</v>
      </c>
      <c r="D27" s="158"/>
      <c r="E27" s="71">
        <v>910</v>
      </c>
      <c r="F27" s="82">
        <v>910</v>
      </c>
      <c r="G27" s="82">
        <v>910</v>
      </c>
      <c r="H27" s="82">
        <v>910</v>
      </c>
      <c r="I27" s="82">
        <v>910</v>
      </c>
      <c r="J27" s="82">
        <v>910</v>
      </c>
      <c r="K27" s="82">
        <v>910</v>
      </c>
      <c r="L27" s="82">
        <v>910</v>
      </c>
      <c r="M27" s="82">
        <v>910</v>
      </c>
      <c r="N27" s="82">
        <v>910</v>
      </c>
      <c r="O27" s="82">
        <v>910</v>
      </c>
      <c r="P27" s="82">
        <v>910</v>
      </c>
      <c r="Q27" s="82">
        <v>910</v>
      </c>
      <c r="R27" s="82">
        <v>910</v>
      </c>
      <c r="S27" s="82">
        <v>910</v>
      </c>
      <c r="T27" s="82">
        <v>910</v>
      </c>
      <c r="U27" s="82">
        <v>910</v>
      </c>
      <c r="V27" s="82">
        <v>910</v>
      </c>
      <c r="W27" s="82">
        <v>910</v>
      </c>
      <c r="X27" s="82">
        <v>910</v>
      </c>
      <c r="Y27" s="82">
        <v>910</v>
      </c>
      <c r="Z27" s="82">
        <v>910</v>
      </c>
      <c r="AA27" s="82">
        <v>910</v>
      </c>
      <c r="AB27" s="82">
        <v>910</v>
      </c>
      <c r="AC27" s="82">
        <v>910</v>
      </c>
      <c r="AD27" s="82">
        <v>910</v>
      </c>
      <c r="AE27" s="82">
        <v>910</v>
      </c>
      <c r="AF27" s="82">
        <v>910</v>
      </c>
      <c r="AG27" s="82">
        <v>910</v>
      </c>
      <c r="AH27" s="82">
        <v>910</v>
      </c>
      <c r="AI27" s="82">
        <v>910</v>
      </c>
      <c r="AJ27" s="72"/>
    </row>
    <row r="28" spans="2:36" s="67" customFormat="1" ht="22.5" customHeight="1">
      <c r="B28" s="152"/>
      <c r="C28" s="157" t="s">
        <v>54</v>
      </c>
      <c r="D28" s="158"/>
      <c r="E28" s="71">
        <v>1375</v>
      </c>
      <c r="F28" s="71">
        <v>1375</v>
      </c>
      <c r="G28" s="71">
        <v>1375</v>
      </c>
      <c r="H28" s="71">
        <v>1375</v>
      </c>
      <c r="I28" s="71">
        <v>1375</v>
      </c>
      <c r="J28" s="71">
        <v>1375</v>
      </c>
      <c r="K28" s="71">
        <v>1375</v>
      </c>
      <c r="L28" s="71">
        <v>1375</v>
      </c>
      <c r="M28" s="71">
        <v>1375</v>
      </c>
      <c r="N28" s="71">
        <v>1375</v>
      </c>
      <c r="O28" s="71">
        <v>1375</v>
      </c>
      <c r="P28" s="71">
        <v>1375</v>
      </c>
      <c r="Q28" s="71">
        <v>1375</v>
      </c>
      <c r="R28" s="71">
        <v>1375</v>
      </c>
      <c r="S28" s="71">
        <v>1375</v>
      </c>
      <c r="T28" s="71">
        <v>1375</v>
      </c>
      <c r="U28" s="71">
        <v>1375</v>
      </c>
      <c r="V28" s="71">
        <v>1375</v>
      </c>
      <c r="W28" s="71">
        <v>1375</v>
      </c>
      <c r="X28" s="71">
        <v>1375</v>
      </c>
      <c r="Y28" s="71">
        <v>1375</v>
      </c>
      <c r="Z28" s="71">
        <v>1375</v>
      </c>
      <c r="AA28" s="71">
        <v>1375</v>
      </c>
      <c r="AB28" s="71">
        <v>1375</v>
      </c>
      <c r="AC28" s="71">
        <v>1375</v>
      </c>
      <c r="AD28" s="71">
        <v>1375</v>
      </c>
      <c r="AE28" s="71">
        <v>1375</v>
      </c>
      <c r="AF28" s="71">
        <v>1375</v>
      </c>
      <c r="AG28" s="71">
        <v>1375</v>
      </c>
      <c r="AH28" s="71">
        <v>1375</v>
      </c>
      <c r="AI28" s="71">
        <v>1375</v>
      </c>
      <c r="AJ28" s="72"/>
    </row>
    <row r="29" spans="2:36" s="67" customFormat="1" ht="22.5" customHeight="1">
      <c r="B29" s="152"/>
      <c r="C29" s="157" t="s">
        <v>81</v>
      </c>
      <c r="D29" s="158"/>
      <c r="E29" s="73">
        <f aca="true" t="shared" si="17" ref="E29:AI29">E21/2</f>
        <v>1517.5</v>
      </c>
      <c r="F29" s="73">
        <f t="shared" si="17"/>
        <v>1567.5</v>
      </c>
      <c r="G29" s="73">
        <f t="shared" si="17"/>
        <v>1617.5</v>
      </c>
      <c r="H29" s="73">
        <f t="shared" si="17"/>
        <v>1667.5</v>
      </c>
      <c r="I29" s="73">
        <f t="shared" si="17"/>
        <v>1717.5</v>
      </c>
      <c r="J29" s="73">
        <f t="shared" si="17"/>
        <v>1767.5</v>
      </c>
      <c r="K29" s="73">
        <f t="shared" si="17"/>
        <v>1817.5</v>
      </c>
      <c r="L29" s="73">
        <f t="shared" si="17"/>
        <v>1867.5</v>
      </c>
      <c r="M29" s="73">
        <f t="shared" si="17"/>
        <v>1917.5</v>
      </c>
      <c r="N29" s="73">
        <f t="shared" si="17"/>
        <v>1967.5</v>
      </c>
      <c r="O29" s="73">
        <f t="shared" si="17"/>
        <v>2017.5</v>
      </c>
      <c r="P29" s="73">
        <f t="shared" si="17"/>
        <v>2067.5</v>
      </c>
      <c r="Q29" s="73">
        <f t="shared" si="17"/>
        <v>2117.5</v>
      </c>
      <c r="R29" s="73">
        <f t="shared" si="17"/>
        <v>2167.5</v>
      </c>
      <c r="S29" s="73">
        <f t="shared" si="17"/>
        <v>2217.5</v>
      </c>
      <c r="T29" s="73">
        <f t="shared" si="17"/>
        <v>2267.5</v>
      </c>
      <c r="U29" s="73">
        <f t="shared" si="17"/>
        <v>2317.5</v>
      </c>
      <c r="V29" s="73">
        <f t="shared" si="17"/>
        <v>2367.5</v>
      </c>
      <c r="W29" s="73">
        <f t="shared" si="17"/>
        <v>2417.5</v>
      </c>
      <c r="X29" s="73">
        <f t="shared" si="17"/>
        <v>2467.5</v>
      </c>
      <c r="Y29" s="73">
        <f t="shared" si="17"/>
        <v>2517.5</v>
      </c>
      <c r="Z29" s="73">
        <f t="shared" si="17"/>
        <v>2567.5</v>
      </c>
      <c r="AA29" s="73">
        <f t="shared" si="17"/>
        <v>2617.5</v>
      </c>
      <c r="AB29" s="73">
        <f t="shared" si="17"/>
        <v>2667.5</v>
      </c>
      <c r="AC29" s="73">
        <f t="shared" si="17"/>
        <v>2717.5</v>
      </c>
      <c r="AD29" s="73">
        <f t="shared" si="17"/>
        <v>2767.5</v>
      </c>
      <c r="AE29" s="73">
        <f t="shared" si="17"/>
        <v>2817.5</v>
      </c>
      <c r="AF29" s="73">
        <f t="shared" si="17"/>
        <v>2867.5</v>
      </c>
      <c r="AG29" s="73">
        <f t="shared" si="17"/>
        <v>2917.5</v>
      </c>
      <c r="AH29" s="73">
        <f t="shared" si="17"/>
        <v>2967.5</v>
      </c>
      <c r="AI29" s="73">
        <f t="shared" si="17"/>
        <v>3017.5</v>
      </c>
      <c r="AJ29" s="72"/>
    </row>
    <row r="30" spans="2:36" s="67" customFormat="1" ht="22.5" customHeight="1">
      <c r="B30" s="152"/>
      <c r="C30" s="157" t="s">
        <v>82</v>
      </c>
      <c r="D30" s="158"/>
      <c r="E30" s="71">
        <f aca="true" t="shared" si="18" ref="E30:AI30">E12</f>
        <v>1932</v>
      </c>
      <c r="F30" s="71">
        <f t="shared" si="18"/>
        <v>1932</v>
      </c>
      <c r="G30" s="71">
        <f t="shared" si="18"/>
        <v>1932</v>
      </c>
      <c r="H30" s="71">
        <f t="shared" si="18"/>
        <v>1932</v>
      </c>
      <c r="I30" s="71">
        <f t="shared" si="18"/>
        <v>1932</v>
      </c>
      <c r="J30" s="71">
        <f t="shared" si="18"/>
        <v>1932</v>
      </c>
      <c r="K30" s="71">
        <f t="shared" si="18"/>
        <v>1932</v>
      </c>
      <c r="L30" s="71">
        <f t="shared" si="18"/>
        <v>1932</v>
      </c>
      <c r="M30" s="71">
        <f t="shared" si="18"/>
        <v>1932</v>
      </c>
      <c r="N30" s="71">
        <f t="shared" si="18"/>
        <v>1932</v>
      </c>
      <c r="O30" s="71">
        <f t="shared" si="18"/>
        <v>1932</v>
      </c>
      <c r="P30" s="71">
        <f t="shared" si="18"/>
        <v>1932</v>
      </c>
      <c r="Q30" s="71">
        <f t="shared" si="18"/>
        <v>1932</v>
      </c>
      <c r="R30" s="71">
        <f t="shared" si="18"/>
        <v>1932</v>
      </c>
      <c r="S30" s="71">
        <f t="shared" si="18"/>
        <v>1932</v>
      </c>
      <c r="T30" s="71">
        <f t="shared" si="18"/>
        <v>1932</v>
      </c>
      <c r="U30" s="71">
        <f t="shared" si="18"/>
        <v>1932</v>
      </c>
      <c r="V30" s="71">
        <f t="shared" si="18"/>
        <v>1932</v>
      </c>
      <c r="W30" s="71">
        <f t="shared" si="18"/>
        <v>1932</v>
      </c>
      <c r="X30" s="71">
        <f t="shared" si="18"/>
        <v>1932</v>
      </c>
      <c r="Y30" s="71">
        <f t="shared" si="18"/>
        <v>1932</v>
      </c>
      <c r="Z30" s="71">
        <f t="shared" si="18"/>
        <v>1932</v>
      </c>
      <c r="AA30" s="71">
        <f t="shared" si="18"/>
        <v>1932</v>
      </c>
      <c r="AB30" s="71">
        <f t="shared" si="18"/>
        <v>1932</v>
      </c>
      <c r="AC30" s="71">
        <f t="shared" si="18"/>
        <v>1932</v>
      </c>
      <c r="AD30" s="71">
        <f t="shared" si="18"/>
        <v>1932</v>
      </c>
      <c r="AE30" s="71">
        <f t="shared" si="18"/>
        <v>1932</v>
      </c>
      <c r="AF30" s="71">
        <f t="shared" si="18"/>
        <v>1932</v>
      </c>
      <c r="AG30" s="71">
        <f t="shared" si="18"/>
        <v>1932</v>
      </c>
      <c r="AH30" s="71">
        <f t="shared" si="18"/>
        <v>1932</v>
      </c>
      <c r="AI30" s="71">
        <f t="shared" si="18"/>
        <v>1932</v>
      </c>
      <c r="AJ30" s="72"/>
    </row>
    <row r="31" spans="2:36" s="67" customFormat="1" ht="22.5" customHeight="1">
      <c r="B31" s="152"/>
      <c r="C31" s="157" t="s">
        <v>83</v>
      </c>
      <c r="D31" s="158"/>
      <c r="E31" s="71">
        <v>300</v>
      </c>
      <c r="F31" s="71">
        <v>300</v>
      </c>
      <c r="G31" s="71">
        <v>300</v>
      </c>
      <c r="H31" s="71">
        <v>300</v>
      </c>
      <c r="I31" s="71">
        <v>300</v>
      </c>
      <c r="J31" s="71">
        <v>300</v>
      </c>
      <c r="K31" s="71">
        <v>300</v>
      </c>
      <c r="L31" s="71">
        <v>300</v>
      </c>
      <c r="M31" s="71">
        <v>300</v>
      </c>
      <c r="N31" s="71">
        <v>300</v>
      </c>
      <c r="O31" s="71">
        <v>300</v>
      </c>
      <c r="P31" s="71">
        <v>300</v>
      </c>
      <c r="Q31" s="71">
        <v>300</v>
      </c>
      <c r="R31" s="71">
        <v>300</v>
      </c>
      <c r="S31" s="71">
        <v>300</v>
      </c>
      <c r="T31" s="71">
        <v>300</v>
      </c>
      <c r="U31" s="71">
        <v>300</v>
      </c>
      <c r="V31" s="71">
        <v>300</v>
      </c>
      <c r="W31" s="71">
        <v>300</v>
      </c>
      <c r="X31" s="71">
        <v>300</v>
      </c>
      <c r="Y31" s="71">
        <v>300</v>
      </c>
      <c r="Z31" s="71">
        <v>300</v>
      </c>
      <c r="AA31" s="71">
        <v>300</v>
      </c>
      <c r="AB31" s="71">
        <v>300</v>
      </c>
      <c r="AC31" s="71">
        <v>300</v>
      </c>
      <c r="AD31" s="71">
        <v>300</v>
      </c>
      <c r="AE31" s="71">
        <v>300</v>
      </c>
      <c r="AF31" s="71">
        <v>300</v>
      </c>
      <c r="AG31" s="71">
        <v>300</v>
      </c>
      <c r="AH31" s="71">
        <v>300</v>
      </c>
      <c r="AI31" s="71">
        <v>300</v>
      </c>
      <c r="AJ31" s="72"/>
    </row>
    <row r="32" spans="2:36" s="67" customFormat="1" ht="22.5" customHeight="1">
      <c r="B32" s="152"/>
      <c r="C32" s="157" t="s">
        <v>55</v>
      </c>
      <c r="D32" s="158"/>
      <c r="E32" s="71">
        <v>0</v>
      </c>
      <c r="F32" s="71">
        <v>0</v>
      </c>
      <c r="G32" s="71">
        <v>0</v>
      </c>
      <c r="H32" s="71">
        <v>0</v>
      </c>
      <c r="I32" s="71">
        <v>0</v>
      </c>
      <c r="J32" s="71">
        <v>0</v>
      </c>
      <c r="K32" s="71">
        <v>0</v>
      </c>
      <c r="L32" s="71">
        <v>0</v>
      </c>
      <c r="M32" s="71">
        <v>0</v>
      </c>
      <c r="N32" s="71">
        <v>0</v>
      </c>
      <c r="O32" s="71">
        <v>0</v>
      </c>
      <c r="P32" s="71">
        <v>0</v>
      </c>
      <c r="Q32" s="71">
        <v>0</v>
      </c>
      <c r="R32" s="71">
        <v>0</v>
      </c>
      <c r="S32" s="71">
        <v>0</v>
      </c>
      <c r="T32" s="71">
        <v>0</v>
      </c>
      <c r="U32" s="71">
        <v>0</v>
      </c>
      <c r="V32" s="71">
        <v>0</v>
      </c>
      <c r="W32" s="71">
        <v>0</v>
      </c>
      <c r="X32" s="71">
        <v>0</v>
      </c>
      <c r="Y32" s="71">
        <v>0</v>
      </c>
      <c r="Z32" s="71">
        <v>0</v>
      </c>
      <c r="AA32" s="71">
        <v>0</v>
      </c>
      <c r="AB32" s="71">
        <v>0</v>
      </c>
      <c r="AC32" s="71">
        <v>0</v>
      </c>
      <c r="AD32" s="71">
        <v>0</v>
      </c>
      <c r="AE32" s="71">
        <v>0</v>
      </c>
      <c r="AF32" s="71">
        <v>0</v>
      </c>
      <c r="AG32" s="71">
        <v>0</v>
      </c>
      <c r="AH32" s="71">
        <v>0</v>
      </c>
      <c r="AI32" s="71">
        <v>0</v>
      </c>
      <c r="AJ32" s="72"/>
    </row>
    <row r="33" spans="2:36" s="67" customFormat="1" ht="22.5" customHeight="1">
      <c r="B33" s="152"/>
      <c r="C33" s="157" t="s">
        <v>84</v>
      </c>
      <c r="D33" s="158"/>
      <c r="E33" s="71">
        <v>0</v>
      </c>
      <c r="F33" s="71">
        <v>0</v>
      </c>
      <c r="G33" s="71">
        <v>0</v>
      </c>
      <c r="H33" s="71">
        <v>0</v>
      </c>
      <c r="I33" s="71">
        <v>0</v>
      </c>
      <c r="J33" s="71">
        <v>0</v>
      </c>
      <c r="K33" s="71">
        <v>0</v>
      </c>
      <c r="L33" s="71">
        <v>0</v>
      </c>
      <c r="M33" s="71">
        <v>0</v>
      </c>
      <c r="N33" s="71">
        <v>0</v>
      </c>
      <c r="O33" s="71">
        <v>0</v>
      </c>
      <c r="P33" s="71">
        <v>0</v>
      </c>
      <c r="Q33" s="71">
        <v>0</v>
      </c>
      <c r="R33" s="71">
        <v>0</v>
      </c>
      <c r="S33" s="71">
        <v>0</v>
      </c>
      <c r="T33" s="71">
        <v>0</v>
      </c>
      <c r="U33" s="71">
        <v>0</v>
      </c>
      <c r="V33" s="71">
        <v>0</v>
      </c>
      <c r="W33" s="71">
        <v>0</v>
      </c>
      <c r="X33" s="71">
        <v>0</v>
      </c>
      <c r="Y33" s="71">
        <v>0</v>
      </c>
      <c r="Z33" s="71">
        <v>0</v>
      </c>
      <c r="AA33" s="71">
        <v>0</v>
      </c>
      <c r="AB33" s="71">
        <v>0</v>
      </c>
      <c r="AC33" s="71">
        <v>0</v>
      </c>
      <c r="AD33" s="71">
        <v>0</v>
      </c>
      <c r="AE33" s="71">
        <v>0</v>
      </c>
      <c r="AF33" s="71">
        <v>0</v>
      </c>
      <c r="AG33" s="71">
        <v>0</v>
      </c>
      <c r="AH33" s="71">
        <v>0</v>
      </c>
      <c r="AI33" s="71">
        <v>0</v>
      </c>
      <c r="AJ33" s="72"/>
    </row>
    <row r="34" spans="2:36" s="67" customFormat="1" ht="22.5" customHeight="1">
      <c r="B34" s="152"/>
      <c r="C34" s="157" t="s">
        <v>66</v>
      </c>
      <c r="D34" s="158"/>
      <c r="E34" s="71">
        <v>0</v>
      </c>
      <c r="F34" s="71">
        <v>0</v>
      </c>
      <c r="G34" s="71">
        <v>0</v>
      </c>
      <c r="H34" s="71">
        <v>0</v>
      </c>
      <c r="I34" s="71">
        <v>0</v>
      </c>
      <c r="J34" s="71">
        <v>0</v>
      </c>
      <c r="K34" s="71">
        <v>0</v>
      </c>
      <c r="L34" s="71">
        <v>0</v>
      </c>
      <c r="M34" s="71">
        <v>0</v>
      </c>
      <c r="N34" s="71">
        <v>0</v>
      </c>
      <c r="O34" s="71">
        <v>0</v>
      </c>
      <c r="P34" s="71">
        <v>0</v>
      </c>
      <c r="Q34" s="71">
        <v>0</v>
      </c>
      <c r="R34" s="71">
        <v>0</v>
      </c>
      <c r="S34" s="71">
        <v>0</v>
      </c>
      <c r="T34" s="71">
        <v>0</v>
      </c>
      <c r="U34" s="71">
        <v>0</v>
      </c>
      <c r="V34" s="71">
        <v>0</v>
      </c>
      <c r="W34" s="71">
        <v>0</v>
      </c>
      <c r="X34" s="71">
        <v>0</v>
      </c>
      <c r="Y34" s="71">
        <v>0</v>
      </c>
      <c r="Z34" s="71">
        <v>0</v>
      </c>
      <c r="AA34" s="71">
        <v>0</v>
      </c>
      <c r="AB34" s="71">
        <v>0</v>
      </c>
      <c r="AC34" s="71">
        <v>0</v>
      </c>
      <c r="AD34" s="71">
        <v>0</v>
      </c>
      <c r="AE34" s="71">
        <v>0</v>
      </c>
      <c r="AF34" s="71">
        <v>0</v>
      </c>
      <c r="AG34" s="71">
        <v>0</v>
      </c>
      <c r="AH34" s="71">
        <v>0</v>
      </c>
      <c r="AI34" s="71">
        <v>0</v>
      </c>
      <c r="AJ34" s="72"/>
    </row>
    <row r="35" spans="2:36" s="67" customFormat="1" ht="22.5" customHeight="1">
      <c r="B35" s="152"/>
      <c r="C35" s="157" t="s">
        <v>85</v>
      </c>
      <c r="D35" s="158"/>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1">
        <v>0</v>
      </c>
      <c r="W35" s="71">
        <v>0</v>
      </c>
      <c r="X35" s="71">
        <v>0</v>
      </c>
      <c r="Y35" s="71">
        <v>0</v>
      </c>
      <c r="Z35" s="71">
        <v>0</v>
      </c>
      <c r="AA35" s="71">
        <v>0</v>
      </c>
      <c r="AB35" s="71">
        <v>0</v>
      </c>
      <c r="AC35" s="71">
        <v>0</v>
      </c>
      <c r="AD35" s="71">
        <v>0</v>
      </c>
      <c r="AE35" s="71">
        <v>0</v>
      </c>
      <c r="AF35" s="71">
        <v>0</v>
      </c>
      <c r="AG35" s="71">
        <v>0</v>
      </c>
      <c r="AH35" s="71">
        <v>0</v>
      </c>
      <c r="AI35" s="71">
        <v>0</v>
      </c>
      <c r="AJ35" s="72"/>
    </row>
    <row r="36" spans="2:36" s="67" customFormat="1" ht="22.5" customHeight="1">
      <c r="B36" s="152"/>
      <c r="C36" s="157" t="s">
        <v>88</v>
      </c>
      <c r="D36" s="158"/>
      <c r="E36" s="71">
        <f aca="true" t="shared" si="19" ref="E36:AI36">E22*15/100</f>
        <v>735</v>
      </c>
      <c r="F36" s="73">
        <f t="shared" si="19"/>
        <v>760.5</v>
      </c>
      <c r="G36" s="73">
        <f t="shared" si="19"/>
        <v>786</v>
      </c>
      <c r="H36" s="73">
        <f t="shared" si="19"/>
        <v>811.5</v>
      </c>
      <c r="I36" s="73">
        <f t="shared" si="19"/>
        <v>837</v>
      </c>
      <c r="J36" s="73">
        <f t="shared" si="19"/>
        <v>862.5</v>
      </c>
      <c r="K36" s="73">
        <f t="shared" si="19"/>
        <v>888</v>
      </c>
      <c r="L36" s="73">
        <f t="shared" si="19"/>
        <v>913.5</v>
      </c>
      <c r="M36" s="73">
        <f t="shared" si="19"/>
        <v>939</v>
      </c>
      <c r="N36" s="73">
        <f t="shared" si="19"/>
        <v>964.5</v>
      </c>
      <c r="O36" s="73">
        <f t="shared" si="19"/>
        <v>990</v>
      </c>
      <c r="P36" s="73">
        <f t="shared" si="19"/>
        <v>1015.5</v>
      </c>
      <c r="Q36" s="73">
        <f t="shared" si="19"/>
        <v>1041</v>
      </c>
      <c r="R36" s="73">
        <f t="shared" si="19"/>
        <v>1066.5</v>
      </c>
      <c r="S36" s="73">
        <f t="shared" si="19"/>
        <v>1092</v>
      </c>
      <c r="T36" s="73">
        <f t="shared" si="19"/>
        <v>1117.5</v>
      </c>
      <c r="U36" s="73">
        <f t="shared" si="19"/>
        <v>1143</v>
      </c>
      <c r="V36" s="73">
        <f t="shared" si="19"/>
        <v>1168.5</v>
      </c>
      <c r="W36" s="73">
        <f t="shared" si="19"/>
        <v>1194</v>
      </c>
      <c r="X36" s="73">
        <f t="shared" si="19"/>
        <v>1219.5</v>
      </c>
      <c r="Y36" s="73">
        <f t="shared" si="19"/>
        <v>1245</v>
      </c>
      <c r="Z36" s="73">
        <f t="shared" si="19"/>
        <v>1270.5</v>
      </c>
      <c r="AA36" s="73">
        <f t="shared" si="19"/>
        <v>1296</v>
      </c>
      <c r="AB36" s="73">
        <f t="shared" si="19"/>
        <v>1321.5</v>
      </c>
      <c r="AC36" s="73">
        <f t="shared" si="19"/>
        <v>1347</v>
      </c>
      <c r="AD36" s="73">
        <f t="shared" si="19"/>
        <v>1372.5</v>
      </c>
      <c r="AE36" s="73">
        <f t="shared" si="19"/>
        <v>1398</v>
      </c>
      <c r="AF36" s="73">
        <f t="shared" si="19"/>
        <v>1423.5</v>
      </c>
      <c r="AG36" s="73">
        <f t="shared" si="19"/>
        <v>1449</v>
      </c>
      <c r="AH36" s="73">
        <f t="shared" si="19"/>
        <v>1474.5</v>
      </c>
      <c r="AI36" s="73">
        <f t="shared" si="19"/>
        <v>1500</v>
      </c>
      <c r="AJ36" s="72"/>
    </row>
    <row r="37" spans="2:36" s="67" customFormat="1" ht="22.5" customHeight="1">
      <c r="B37" s="152"/>
      <c r="C37" s="157" t="s">
        <v>89</v>
      </c>
      <c r="D37" s="158"/>
      <c r="E37" s="71">
        <f aca="true" t="shared" si="20" ref="E37:AI37">E22*10/100</f>
        <v>490</v>
      </c>
      <c r="F37" s="73">
        <f t="shared" si="20"/>
        <v>507</v>
      </c>
      <c r="G37" s="73">
        <f t="shared" si="20"/>
        <v>524</v>
      </c>
      <c r="H37" s="73">
        <f t="shared" si="20"/>
        <v>541</v>
      </c>
      <c r="I37" s="73">
        <f t="shared" si="20"/>
        <v>558</v>
      </c>
      <c r="J37" s="73">
        <f t="shared" si="20"/>
        <v>575</v>
      </c>
      <c r="K37" s="73">
        <f t="shared" si="20"/>
        <v>592</v>
      </c>
      <c r="L37" s="73">
        <f t="shared" si="20"/>
        <v>609</v>
      </c>
      <c r="M37" s="73">
        <f t="shared" si="20"/>
        <v>626</v>
      </c>
      <c r="N37" s="73">
        <f t="shared" si="20"/>
        <v>643</v>
      </c>
      <c r="O37" s="73">
        <f t="shared" si="20"/>
        <v>660</v>
      </c>
      <c r="P37" s="73">
        <f t="shared" si="20"/>
        <v>677</v>
      </c>
      <c r="Q37" s="73">
        <f t="shared" si="20"/>
        <v>694</v>
      </c>
      <c r="R37" s="73">
        <f t="shared" si="20"/>
        <v>711</v>
      </c>
      <c r="S37" s="73">
        <f t="shared" si="20"/>
        <v>728</v>
      </c>
      <c r="T37" s="73">
        <f t="shared" si="20"/>
        <v>745</v>
      </c>
      <c r="U37" s="73">
        <f t="shared" si="20"/>
        <v>762</v>
      </c>
      <c r="V37" s="73">
        <f t="shared" si="20"/>
        <v>779</v>
      </c>
      <c r="W37" s="73">
        <f t="shared" si="20"/>
        <v>796</v>
      </c>
      <c r="X37" s="73">
        <f t="shared" si="20"/>
        <v>813</v>
      </c>
      <c r="Y37" s="73">
        <f t="shared" si="20"/>
        <v>830</v>
      </c>
      <c r="Z37" s="73">
        <f t="shared" si="20"/>
        <v>847</v>
      </c>
      <c r="AA37" s="73">
        <f t="shared" si="20"/>
        <v>864</v>
      </c>
      <c r="AB37" s="73">
        <f t="shared" si="20"/>
        <v>881</v>
      </c>
      <c r="AC37" s="73">
        <f t="shared" si="20"/>
        <v>898</v>
      </c>
      <c r="AD37" s="73">
        <f t="shared" si="20"/>
        <v>915</v>
      </c>
      <c r="AE37" s="73">
        <f t="shared" si="20"/>
        <v>932</v>
      </c>
      <c r="AF37" s="73">
        <f t="shared" si="20"/>
        <v>949</v>
      </c>
      <c r="AG37" s="73">
        <f t="shared" si="20"/>
        <v>966</v>
      </c>
      <c r="AH37" s="73">
        <f t="shared" si="20"/>
        <v>983</v>
      </c>
      <c r="AI37" s="73">
        <f t="shared" si="20"/>
        <v>1000</v>
      </c>
      <c r="AJ37" s="72"/>
    </row>
    <row r="38" spans="2:36" s="67" customFormat="1" ht="22.5" customHeight="1">
      <c r="B38" s="152"/>
      <c r="C38" s="157" t="s">
        <v>90</v>
      </c>
      <c r="D38" s="158"/>
      <c r="E38" s="71">
        <f>E25*7.5/100</f>
        <v>480</v>
      </c>
      <c r="F38" s="73">
        <f aca="true" t="shared" si="21" ref="F38:AI38">F25*7.5/100</f>
        <v>496.5</v>
      </c>
      <c r="G38" s="73">
        <f t="shared" si="21"/>
        <v>513</v>
      </c>
      <c r="H38" s="73">
        <f t="shared" si="21"/>
        <v>529.5</v>
      </c>
      <c r="I38" s="73">
        <f t="shared" si="21"/>
        <v>546</v>
      </c>
      <c r="J38" s="73">
        <f t="shared" si="21"/>
        <v>562.5</v>
      </c>
      <c r="K38" s="73">
        <f t="shared" si="21"/>
        <v>579</v>
      </c>
      <c r="L38" s="73">
        <f t="shared" si="21"/>
        <v>595.5</v>
      </c>
      <c r="M38" s="73">
        <f t="shared" si="21"/>
        <v>612</v>
      </c>
      <c r="N38" s="73">
        <f t="shared" si="21"/>
        <v>628.5</v>
      </c>
      <c r="O38" s="73">
        <f t="shared" si="21"/>
        <v>645</v>
      </c>
      <c r="P38" s="73">
        <f t="shared" si="21"/>
        <v>661.5</v>
      </c>
      <c r="Q38" s="73">
        <f t="shared" si="21"/>
        <v>678</v>
      </c>
      <c r="R38" s="73">
        <f t="shared" si="21"/>
        <v>694.5</v>
      </c>
      <c r="S38" s="73">
        <f t="shared" si="21"/>
        <v>711</v>
      </c>
      <c r="T38" s="73">
        <f t="shared" si="21"/>
        <v>727.5</v>
      </c>
      <c r="U38" s="73">
        <f t="shared" si="21"/>
        <v>744</v>
      </c>
      <c r="V38" s="73">
        <f t="shared" si="21"/>
        <v>760.5</v>
      </c>
      <c r="W38" s="73">
        <f t="shared" si="21"/>
        <v>777</v>
      </c>
      <c r="X38" s="73">
        <f t="shared" si="21"/>
        <v>793.5</v>
      </c>
      <c r="Y38" s="73">
        <f t="shared" si="21"/>
        <v>810</v>
      </c>
      <c r="Z38" s="73">
        <f t="shared" si="21"/>
        <v>826.5</v>
      </c>
      <c r="AA38" s="73">
        <f t="shared" si="21"/>
        <v>843</v>
      </c>
      <c r="AB38" s="73">
        <f t="shared" si="21"/>
        <v>859.5</v>
      </c>
      <c r="AC38" s="73">
        <f t="shared" si="21"/>
        <v>876</v>
      </c>
      <c r="AD38" s="73">
        <f t="shared" si="21"/>
        <v>892.5</v>
      </c>
      <c r="AE38" s="73">
        <f t="shared" si="21"/>
        <v>909</v>
      </c>
      <c r="AF38" s="73">
        <f t="shared" si="21"/>
        <v>925.5</v>
      </c>
      <c r="AG38" s="73">
        <f t="shared" si="21"/>
        <v>942</v>
      </c>
      <c r="AH38" s="73">
        <f t="shared" si="21"/>
        <v>958.5</v>
      </c>
      <c r="AI38" s="86">
        <f t="shared" si="21"/>
        <v>975</v>
      </c>
      <c r="AJ38" s="72"/>
    </row>
    <row r="39" spans="2:36" s="67" customFormat="1" ht="22.5" customHeight="1" thickBot="1">
      <c r="B39" s="153"/>
      <c r="C39" s="157" t="s">
        <v>60</v>
      </c>
      <c r="D39" s="158"/>
      <c r="E39" s="73">
        <f>SUM(E25:E38)</f>
        <v>14139.5</v>
      </c>
      <c r="F39" s="73">
        <f aca="true" t="shared" si="22" ref="F39:AI39">SUM(F25:F38)</f>
        <v>14468.5</v>
      </c>
      <c r="G39" s="73">
        <f t="shared" si="22"/>
        <v>14797.5</v>
      </c>
      <c r="H39" s="73">
        <f t="shared" si="22"/>
        <v>15126.5</v>
      </c>
      <c r="I39" s="73">
        <f t="shared" si="22"/>
        <v>15455.5</v>
      </c>
      <c r="J39" s="73">
        <f t="shared" si="22"/>
        <v>15784.5</v>
      </c>
      <c r="K39" s="73">
        <f t="shared" si="22"/>
        <v>16113.5</v>
      </c>
      <c r="L39" s="73">
        <f t="shared" si="22"/>
        <v>16442.5</v>
      </c>
      <c r="M39" s="73">
        <f t="shared" si="22"/>
        <v>16771.5</v>
      </c>
      <c r="N39" s="73">
        <f t="shared" si="22"/>
        <v>17100.5</v>
      </c>
      <c r="O39" s="73">
        <f t="shared" si="22"/>
        <v>17429.5</v>
      </c>
      <c r="P39" s="73">
        <f t="shared" si="22"/>
        <v>17758.5</v>
      </c>
      <c r="Q39" s="73">
        <f t="shared" si="22"/>
        <v>18087.5</v>
      </c>
      <c r="R39" s="73">
        <f t="shared" si="22"/>
        <v>18416.5</v>
      </c>
      <c r="S39" s="73">
        <f t="shared" si="22"/>
        <v>18745.5</v>
      </c>
      <c r="T39" s="73">
        <f t="shared" si="22"/>
        <v>19074.5</v>
      </c>
      <c r="U39" s="73">
        <f t="shared" si="22"/>
        <v>19403.5</v>
      </c>
      <c r="V39" s="73">
        <f t="shared" si="22"/>
        <v>19732.5</v>
      </c>
      <c r="W39" s="73">
        <f t="shared" si="22"/>
        <v>20061.5</v>
      </c>
      <c r="X39" s="73">
        <f t="shared" si="22"/>
        <v>20390.5</v>
      </c>
      <c r="Y39" s="73">
        <f t="shared" si="22"/>
        <v>20719.5</v>
      </c>
      <c r="Z39" s="73">
        <f t="shared" si="22"/>
        <v>21048.5</v>
      </c>
      <c r="AA39" s="73">
        <f t="shared" si="22"/>
        <v>21377.5</v>
      </c>
      <c r="AB39" s="73">
        <f t="shared" si="22"/>
        <v>21706.5</v>
      </c>
      <c r="AC39" s="73">
        <f t="shared" si="22"/>
        <v>22035.5</v>
      </c>
      <c r="AD39" s="73">
        <f t="shared" si="22"/>
        <v>22364.5</v>
      </c>
      <c r="AE39" s="73">
        <f t="shared" si="22"/>
        <v>22693.5</v>
      </c>
      <c r="AF39" s="73">
        <f t="shared" si="22"/>
        <v>23022.5</v>
      </c>
      <c r="AG39" s="73">
        <f t="shared" si="22"/>
        <v>23351.5</v>
      </c>
      <c r="AH39" s="73">
        <f t="shared" si="22"/>
        <v>23680.5</v>
      </c>
      <c r="AI39" s="73">
        <f t="shared" si="22"/>
        <v>24009.5</v>
      </c>
      <c r="AJ39" s="72"/>
    </row>
    <row r="40" spans="2:35" s="68" customFormat="1" ht="22.5" customHeight="1">
      <c r="B40" s="151">
        <v>3</v>
      </c>
      <c r="C40" s="75" t="s">
        <v>6</v>
      </c>
      <c r="D40" s="62" t="s">
        <v>4</v>
      </c>
      <c r="E40" s="62">
        <v>3140</v>
      </c>
      <c r="F40" s="62">
        <f>E40+120</f>
        <v>3260</v>
      </c>
      <c r="G40" s="62">
        <f aca="true" t="shared" si="23" ref="G40:AI40">F40+120</f>
        <v>3380</v>
      </c>
      <c r="H40" s="62">
        <f t="shared" si="23"/>
        <v>3500</v>
      </c>
      <c r="I40" s="62">
        <f t="shared" si="23"/>
        <v>3620</v>
      </c>
      <c r="J40" s="62">
        <f t="shared" si="23"/>
        <v>3740</v>
      </c>
      <c r="K40" s="62">
        <f t="shared" si="23"/>
        <v>3860</v>
      </c>
      <c r="L40" s="62">
        <f t="shared" si="23"/>
        <v>3980</v>
      </c>
      <c r="M40" s="62">
        <f t="shared" si="23"/>
        <v>4100</v>
      </c>
      <c r="N40" s="62">
        <f t="shared" si="23"/>
        <v>4220</v>
      </c>
      <c r="O40" s="62">
        <f t="shared" si="23"/>
        <v>4340</v>
      </c>
      <c r="P40" s="62">
        <f t="shared" si="23"/>
        <v>4460</v>
      </c>
      <c r="Q40" s="62">
        <f t="shared" si="23"/>
        <v>4580</v>
      </c>
      <c r="R40" s="62">
        <f t="shared" si="23"/>
        <v>4700</v>
      </c>
      <c r="S40" s="62">
        <f t="shared" si="23"/>
        <v>4820</v>
      </c>
      <c r="T40" s="62">
        <f t="shared" si="23"/>
        <v>4940</v>
      </c>
      <c r="U40" s="62">
        <f t="shared" si="23"/>
        <v>5060</v>
      </c>
      <c r="V40" s="62">
        <f t="shared" si="23"/>
        <v>5180</v>
      </c>
      <c r="W40" s="62">
        <f t="shared" si="23"/>
        <v>5300</v>
      </c>
      <c r="X40" s="62">
        <f t="shared" si="23"/>
        <v>5420</v>
      </c>
      <c r="Y40" s="62">
        <f t="shared" si="23"/>
        <v>5540</v>
      </c>
      <c r="Z40" s="62">
        <f t="shared" si="23"/>
        <v>5660</v>
      </c>
      <c r="AA40" s="62">
        <f t="shared" si="23"/>
        <v>5780</v>
      </c>
      <c r="AB40" s="62">
        <f t="shared" si="23"/>
        <v>5900</v>
      </c>
      <c r="AC40" s="62">
        <f t="shared" si="23"/>
        <v>6020</v>
      </c>
      <c r="AD40" s="62">
        <f t="shared" si="23"/>
        <v>6140</v>
      </c>
      <c r="AE40" s="62">
        <f t="shared" si="23"/>
        <v>6260</v>
      </c>
      <c r="AF40" s="62">
        <f t="shared" si="23"/>
        <v>6380</v>
      </c>
      <c r="AG40" s="62">
        <f t="shared" si="23"/>
        <v>6500</v>
      </c>
      <c r="AH40" s="62">
        <f t="shared" si="23"/>
        <v>6620</v>
      </c>
      <c r="AI40" s="62">
        <f t="shared" si="23"/>
        <v>6740</v>
      </c>
    </row>
    <row r="41" spans="2:35" s="89" customFormat="1" ht="22.5" customHeight="1">
      <c r="B41" s="152"/>
      <c r="C41" s="87" t="s">
        <v>93</v>
      </c>
      <c r="D41" s="88" t="s">
        <v>26</v>
      </c>
      <c r="E41" s="88">
        <v>5050</v>
      </c>
      <c r="F41" s="88">
        <f>E41+200</f>
        <v>5250</v>
      </c>
      <c r="G41" s="88">
        <f aca="true" t="shared" si="24" ref="G41:AI41">F41+200</f>
        <v>5450</v>
      </c>
      <c r="H41" s="88">
        <f t="shared" si="24"/>
        <v>5650</v>
      </c>
      <c r="I41" s="88">
        <f t="shared" si="24"/>
        <v>5850</v>
      </c>
      <c r="J41" s="88">
        <f t="shared" si="24"/>
        <v>6050</v>
      </c>
      <c r="K41" s="88">
        <f t="shared" si="24"/>
        <v>6250</v>
      </c>
      <c r="L41" s="88">
        <f t="shared" si="24"/>
        <v>6450</v>
      </c>
      <c r="M41" s="88">
        <f t="shared" si="24"/>
        <v>6650</v>
      </c>
      <c r="N41" s="88">
        <f t="shared" si="24"/>
        <v>6850</v>
      </c>
      <c r="O41" s="88">
        <f t="shared" si="24"/>
        <v>7050</v>
      </c>
      <c r="P41" s="88">
        <f t="shared" si="24"/>
        <v>7250</v>
      </c>
      <c r="Q41" s="88">
        <f t="shared" si="24"/>
        <v>7450</v>
      </c>
      <c r="R41" s="88">
        <f t="shared" si="24"/>
        <v>7650</v>
      </c>
      <c r="S41" s="88">
        <f t="shared" si="24"/>
        <v>7850</v>
      </c>
      <c r="T41" s="88">
        <f t="shared" si="24"/>
        <v>8050</v>
      </c>
      <c r="U41" s="88">
        <f t="shared" si="24"/>
        <v>8250</v>
      </c>
      <c r="V41" s="88">
        <f t="shared" si="24"/>
        <v>8450</v>
      </c>
      <c r="W41" s="88">
        <f t="shared" si="24"/>
        <v>8650</v>
      </c>
      <c r="X41" s="88">
        <f t="shared" si="24"/>
        <v>8850</v>
      </c>
      <c r="Y41" s="88">
        <f t="shared" si="24"/>
        <v>9050</v>
      </c>
      <c r="Z41" s="88">
        <f t="shared" si="24"/>
        <v>9250</v>
      </c>
      <c r="AA41" s="88">
        <f t="shared" si="24"/>
        <v>9450</v>
      </c>
      <c r="AB41" s="88">
        <f t="shared" si="24"/>
        <v>9650</v>
      </c>
      <c r="AC41" s="88">
        <f t="shared" si="24"/>
        <v>9850</v>
      </c>
      <c r="AD41" s="88">
        <f t="shared" si="24"/>
        <v>10050</v>
      </c>
      <c r="AE41" s="88">
        <f t="shared" si="24"/>
        <v>10250</v>
      </c>
      <c r="AF41" s="88">
        <f t="shared" si="24"/>
        <v>10450</v>
      </c>
      <c r="AG41" s="88">
        <f t="shared" si="24"/>
        <v>10650</v>
      </c>
      <c r="AH41" s="88">
        <f t="shared" si="24"/>
        <v>10850</v>
      </c>
      <c r="AI41" s="88">
        <f t="shared" si="24"/>
        <v>11050</v>
      </c>
    </row>
    <row r="42" spans="2:35" s="68" customFormat="1" ht="22.5" customHeight="1">
      <c r="B42" s="152"/>
      <c r="C42" s="155" t="s">
        <v>58</v>
      </c>
      <c r="D42" s="156"/>
      <c r="E42" s="69">
        <f aca="true" t="shared" si="25" ref="E42:AI42">E40*15/100</f>
        <v>471</v>
      </c>
      <c r="F42" s="69">
        <f t="shared" si="25"/>
        <v>489</v>
      </c>
      <c r="G42" s="69">
        <f t="shared" si="25"/>
        <v>507</v>
      </c>
      <c r="H42" s="69">
        <f t="shared" si="25"/>
        <v>525</v>
      </c>
      <c r="I42" s="69">
        <f t="shared" si="25"/>
        <v>543</v>
      </c>
      <c r="J42" s="69">
        <f t="shared" si="25"/>
        <v>561</v>
      </c>
      <c r="K42" s="69">
        <f t="shared" si="25"/>
        <v>579</v>
      </c>
      <c r="L42" s="69">
        <f t="shared" si="25"/>
        <v>597</v>
      </c>
      <c r="M42" s="69">
        <f t="shared" si="25"/>
        <v>615</v>
      </c>
      <c r="N42" s="69">
        <f t="shared" si="25"/>
        <v>633</v>
      </c>
      <c r="O42" s="69">
        <f t="shared" si="25"/>
        <v>651</v>
      </c>
      <c r="P42" s="69">
        <f t="shared" si="25"/>
        <v>669</v>
      </c>
      <c r="Q42" s="69">
        <f t="shared" si="25"/>
        <v>687</v>
      </c>
      <c r="R42" s="69">
        <f t="shared" si="25"/>
        <v>705</v>
      </c>
      <c r="S42" s="69">
        <f t="shared" si="25"/>
        <v>723</v>
      </c>
      <c r="T42" s="69">
        <f t="shared" si="25"/>
        <v>741</v>
      </c>
      <c r="U42" s="69">
        <f t="shared" si="25"/>
        <v>759</v>
      </c>
      <c r="V42" s="69">
        <f t="shared" si="25"/>
        <v>777</v>
      </c>
      <c r="W42" s="69">
        <f t="shared" si="25"/>
        <v>795</v>
      </c>
      <c r="X42" s="69">
        <f t="shared" si="25"/>
        <v>813</v>
      </c>
      <c r="Y42" s="69">
        <f t="shared" si="25"/>
        <v>831</v>
      </c>
      <c r="Z42" s="69">
        <f t="shared" si="25"/>
        <v>849</v>
      </c>
      <c r="AA42" s="69">
        <f t="shared" si="25"/>
        <v>867</v>
      </c>
      <c r="AB42" s="69">
        <f t="shared" si="25"/>
        <v>885</v>
      </c>
      <c r="AC42" s="69">
        <f t="shared" si="25"/>
        <v>903</v>
      </c>
      <c r="AD42" s="69">
        <f t="shared" si="25"/>
        <v>921</v>
      </c>
      <c r="AE42" s="69">
        <f t="shared" si="25"/>
        <v>939</v>
      </c>
      <c r="AF42" s="69">
        <f t="shared" si="25"/>
        <v>957</v>
      </c>
      <c r="AG42" s="69">
        <f t="shared" si="25"/>
        <v>975</v>
      </c>
      <c r="AH42" s="69">
        <f t="shared" si="25"/>
        <v>993</v>
      </c>
      <c r="AI42" s="69">
        <f t="shared" si="25"/>
        <v>1011</v>
      </c>
    </row>
    <row r="43" spans="2:35" s="68" customFormat="1" ht="22.5" customHeight="1">
      <c r="B43" s="152"/>
      <c r="C43" s="155" t="s">
        <v>80</v>
      </c>
      <c r="D43" s="156"/>
      <c r="E43" s="69">
        <f aca="true" t="shared" si="26" ref="E43:AI43">E41*20/100</f>
        <v>1010</v>
      </c>
      <c r="F43" s="69">
        <f t="shared" si="26"/>
        <v>1050</v>
      </c>
      <c r="G43" s="69">
        <f t="shared" si="26"/>
        <v>1090</v>
      </c>
      <c r="H43" s="69">
        <f t="shared" si="26"/>
        <v>1130</v>
      </c>
      <c r="I43" s="69">
        <f t="shared" si="26"/>
        <v>1170</v>
      </c>
      <c r="J43" s="69">
        <f t="shared" si="26"/>
        <v>1210</v>
      </c>
      <c r="K43" s="69">
        <f t="shared" si="26"/>
        <v>1250</v>
      </c>
      <c r="L43" s="69">
        <f t="shared" si="26"/>
        <v>1290</v>
      </c>
      <c r="M43" s="69">
        <f t="shared" si="26"/>
        <v>1330</v>
      </c>
      <c r="N43" s="69">
        <f t="shared" si="26"/>
        <v>1370</v>
      </c>
      <c r="O43" s="69">
        <f t="shared" si="26"/>
        <v>1410</v>
      </c>
      <c r="P43" s="69">
        <f t="shared" si="26"/>
        <v>1450</v>
      </c>
      <c r="Q43" s="69">
        <f t="shared" si="26"/>
        <v>1490</v>
      </c>
      <c r="R43" s="69">
        <f t="shared" si="26"/>
        <v>1530</v>
      </c>
      <c r="S43" s="69">
        <f t="shared" si="26"/>
        <v>1570</v>
      </c>
      <c r="T43" s="69">
        <f t="shared" si="26"/>
        <v>1610</v>
      </c>
      <c r="U43" s="69">
        <f t="shared" si="26"/>
        <v>1650</v>
      </c>
      <c r="V43" s="69">
        <f t="shared" si="26"/>
        <v>1690</v>
      </c>
      <c r="W43" s="69">
        <f t="shared" si="26"/>
        <v>1730</v>
      </c>
      <c r="X43" s="69">
        <f t="shared" si="26"/>
        <v>1770</v>
      </c>
      <c r="Y43" s="69">
        <f t="shared" si="26"/>
        <v>1810</v>
      </c>
      <c r="Z43" s="69">
        <f t="shared" si="26"/>
        <v>1850</v>
      </c>
      <c r="AA43" s="69">
        <f t="shared" si="26"/>
        <v>1890</v>
      </c>
      <c r="AB43" s="69">
        <f t="shared" si="26"/>
        <v>1930</v>
      </c>
      <c r="AC43" s="69">
        <f t="shared" si="26"/>
        <v>1970</v>
      </c>
      <c r="AD43" s="69">
        <f t="shared" si="26"/>
        <v>2010</v>
      </c>
      <c r="AE43" s="69">
        <f t="shared" si="26"/>
        <v>2050</v>
      </c>
      <c r="AF43" s="69">
        <f t="shared" si="26"/>
        <v>2090</v>
      </c>
      <c r="AG43" s="69">
        <f t="shared" si="26"/>
        <v>2130</v>
      </c>
      <c r="AH43" s="69">
        <f t="shared" si="26"/>
        <v>2170</v>
      </c>
      <c r="AI43" s="69">
        <f t="shared" si="26"/>
        <v>2210</v>
      </c>
    </row>
    <row r="44" spans="2:35" s="70" customFormat="1" ht="22.5" customHeight="1">
      <c r="B44" s="152"/>
      <c r="C44" s="169" t="s">
        <v>79</v>
      </c>
      <c r="D44" s="170"/>
      <c r="E44" s="145">
        <v>6500</v>
      </c>
      <c r="F44" s="145">
        <f>E44+250</f>
        <v>6750</v>
      </c>
      <c r="G44" s="145">
        <f aca="true" t="shared" si="27" ref="G44:AI44">F44+250</f>
        <v>7000</v>
      </c>
      <c r="H44" s="145">
        <f t="shared" si="27"/>
        <v>7250</v>
      </c>
      <c r="I44" s="145">
        <f t="shared" si="27"/>
        <v>7500</v>
      </c>
      <c r="J44" s="145">
        <f t="shared" si="27"/>
        <v>7750</v>
      </c>
      <c r="K44" s="145">
        <f t="shared" si="27"/>
        <v>8000</v>
      </c>
      <c r="L44" s="145">
        <f t="shared" si="27"/>
        <v>8250</v>
      </c>
      <c r="M44" s="145">
        <f t="shared" si="27"/>
        <v>8500</v>
      </c>
      <c r="N44" s="145">
        <f t="shared" si="27"/>
        <v>8750</v>
      </c>
      <c r="O44" s="145">
        <f t="shared" si="27"/>
        <v>9000</v>
      </c>
      <c r="P44" s="145">
        <f t="shared" si="27"/>
        <v>9250</v>
      </c>
      <c r="Q44" s="145">
        <f t="shared" si="27"/>
        <v>9500</v>
      </c>
      <c r="R44" s="145">
        <f t="shared" si="27"/>
        <v>9750</v>
      </c>
      <c r="S44" s="145">
        <f t="shared" si="27"/>
        <v>10000</v>
      </c>
      <c r="T44" s="145">
        <f t="shared" si="27"/>
        <v>10250</v>
      </c>
      <c r="U44" s="145">
        <f t="shared" si="27"/>
        <v>10500</v>
      </c>
      <c r="V44" s="145">
        <f t="shared" si="27"/>
        <v>10750</v>
      </c>
      <c r="W44" s="145">
        <f t="shared" si="27"/>
        <v>11000</v>
      </c>
      <c r="X44" s="145">
        <f t="shared" si="27"/>
        <v>11250</v>
      </c>
      <c r="Y44" s="145">
        <f t="shared" si="27"/>
        <v>11500</v>
      </c>
      <c r="Z44" s="145">
        <f t="shared" si="27"/>
        <v>11750</v>
      </c>
      <c r="AA44" s="145">
        <f t="shared" si="27"/>
        <v>12000</v>
      </c>
      <c r="AB44" s="145">
        <f t="shared" si="27"/>
        <v>12250</v>
      </c>
      <c r="AC44" s="145">
        <f t="shared" si="27"/>
        <v>12500</v>
      </c>
      <c r="AD44" s="145">
        <f t="shared" si="27"/>
        <v>12750</v>
      </c>
      <c r="AE44" s="145">
        <f t="shared" si="27"/>
        <v>13000</v>
      </c>
      <c r="AF44" s="145">
        <f t="shared" si="27"/>
        <v>13250</v>
      </c>
      <c r="AG44" s="145">
        <f t="shared" si="27"/>
        <v>13500</v>
      </c>
      <c r="AH44" s="145">
        <f t="shared" si="27"/>
        <v>13750</v>
      </c>
      <c r="AI44" s="145">
        <f t="shared" si="27"/>
        <v>14000</v>
      </c>
    </row>
    <row r="45" spans="2:36" s="67" customFormat="1" ht="22.5" customHeight="1" thickBot="1">
      <c r="B45" s="152"/>
      <c r="C45" s="167" t="s">
        <v>94</v>
      </c>
      <c r="D45" s="168"/>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66"/>
    </row>
    <row r="46" spans="2:36" s="67" customFormat="1" ht="22.5" customHeight="1">
      <c r="B46" s="152"/>
      <c r="C46" s="157" t="s">
        <v>53</v>
      </c>
      <c r="D46" s="158"/>
      <c r="E46" s="71">
        <v>942</v>
      </c>
      <c r="F46" s="71">
        <v>942</v>
      </c>
      <c r="G46" s="71">
        <v>942</v>
      </c>
      <c r="H46" s="71">
        <v>942</v>
      </c>
      <c r="I46" s="71">
        <v>942</v>
      </c>
      <c r="J46" s="71">
        <v>942</v>
      </c>
      <c r="K46" s="71">
        <v>942</v>
      </c>
      <c r="L46" s="71">
        <v>942</v>
      </c>
      <c r="M46" s="71">
        <v>942</v>
      </c>
      <c r="N46" s="71">
        <v>942</v>
      </c>
      <c r="O46" s="71">
        <v>942</v>
      </c>
      <c r="P46" s="71">
        <v>942</v>
      </c>
      <c r="Q46" s="71">
        <v>942</v>
      </c>
      <c r="R46" s="71">
        <v>942</v>
      </c>
      <c r="S46" s="71">
        <v>942</v>
      </c>
      <c r="T46" s="71">
        <v>942</v>
      </c>
      <c r="U46" s="71">
        <v>942</v>
      </c>
      <c r="V46" s="71">
        <v>942</v>
      </c>
      <c r="W46" s="71">
        <v>942</v>
      </c>
      <c r="X46" s="71">
        <v>942</v>
      </c>
      <c r="Y46" s="71">
        <v>942</v>
      </c>
      <c r="Z46" s="71">
        <v>942</v>
      </c>
      <c r="AA46" s="71">
        <v>942</v>
      </c>
      <c r="AB46" s="71">
        <v>942</v>
      </c>
      <c r="AC46" s="71">
        <v>942</v>
      </c>
      <c r="AD46" s="71">
        <v>942</v>
      </c>
      <c r="AE46" s="71">
        <v>942</v>
      </c>
      <c r="AF46" s="71">
        <v>942</v>
      </c>
      <c r="AG46" s="71">
        <v>942</v>
      </c>
      <c r="AH46" s="71">
        <v>942</v>
      </c>
      <c r="AI46" s="71">
        <v>942</v>
      </c>
      <c r="AJ46" s="72"/>
    </row>
    <row r="47" spans="2:36" s="67" customFormat="1" ht="22.5" customHeight="1">
      <c r="B47" s="152"/>
      <c r="C47" s="157" t="s">
        <v>54</v>
      </c>
      <c r="D47" s="158"/>
      <c r="E47" s="71">
        <v>1375</v>
      </c>
      <c r="F47" s="71">
        <v>1375</v>
      </c>
      <c r="G47" s="71">
        <v>1375</v>
      </c>
      <c r="H47" s="71">
        <v>1375</v>
      </c>
      <c r="I47" s="71">
        <v>1375</v>
      </c>
      <c r="J47" s="71">
        <v>1375</v>
      </c>
      <c r="K47" s="71">
        <v>1375</v>
      </c>
      <c r="L47" s="71">
        <v>1375</v>
      </c>
      <c r="M47" s="71">
        <v>1375</v>
      </c>
      <c r="N47" s="71">
        <v>1375</v>
      </c>
      <c r="O47" s="71">
        <v>1375</v>
      </c>
      <c r="P47" s="71">
        <v>1375</v>
      </c>
      <c r="Q47" s="71">
        <v>1375</v>
      </c>
      <c r="R47" s="71">
        <v>1375</v>
      </c>
      <c r="S47" s="71">
        <v>1375</v>
      </c>
      <c r="T47" s="71">
        <v>1375</v>
      </c>
      <c r="U47" s="71">
        <v>1375</v>
      </c>
      <c r="V47" s="71">
        <v>1375</v>
      </c>
      <c r="W47" s="71">
        <v>1375</v>
      </c>
      <c r="X47" s="71">
        <v>1375</v>
      </c>
      <c r="Y47" s="71">
        <v>1375</v>
      </c>
      <c r="Z47" s="71">
        <v>1375</v>
      </c>
      <c r="AA47" s="71">
        <v>1375</v>
      </c>
      <c r="AB47" s="71">
        <v>1375</v>
      </c>
      <c r="AC47" s="71">
        <v>1375</v>
      </c>
      <c r="AD47" s="71">
        <v>1375</v>
      </c>
      <c r="AE47" s="71">
        <v>1375</v>
      </c>
      <c r="AF47" s="71">
        <v>1375</v>
      </c>
      <c r="AG47" s="71">
        <v>1375</v>
      </c>
      <c r="AH47" s="71">
        <v>1375</v>
      </c>
      <c r="AI47" s="71">
        <v>1375</v>
      </c>
      <c r="AJ47" s="72"/>
    </row>
    <row r="48" spans="2:36" s="67" customFormat="1" ht="22.5" customHeight="1">
      <c r="B48" s="152"/>
      <c r="C48" s="157" t="s">
        <v>81</v>
      </c>
      <c r="D48" s="158"/>
      <c r="E48" s="71">
        <f aca="true" t="shared" si="28" ref="E48:AI48">E40/2</f>
        <v>1570</v>
      </c>
      <c r="F48" s="71">
        <f t="shared" si="28"/>
        <v>1630</v>
      </c>
      <c r="G48" s="71">
        <f t="shared" si="28"/>
        <v>1690</v>
      </c>
      <c r="H48" s="71">
        <f t="shared" si="28"/>
        <v>1750</v>
      </c>
      <c r="I48" s="71">
        <f t="shared" si="28"/>
        <v>1810</v>
      </c>
      <c r="J48" s="71">
        <f t="shared" si="28"/>
        <v>1870</v>
      </c>
      <c r="K48" s="71">
        <f t="shared" si="28"/>
        <v>1930</v>
      </c>
      <c r="L48" s="71">
        <f t="shared" si="28"/>
        <v>1990</v>
      </c>
      <c r="M48" s="71">
        <f t="shared" si="28"/>
        <v>2050</v>
      </c>
      <c r="N48" s="71">
        <f t="shared" si="28"/>
        <v>2110</v>
      </c>
      <c r="O48" s="71">
        <f t="shared" si="28"/>
        <v>2170</v>
      </c>
      <c r="P48" s="71">
        <f t="shared" si="28"/>
        <v>2230</v>
      </c>
      <c r="Q48" s="71">
        <f t="shared" si="28"/>
        <v>2290</v>
      </c>
      <c r="R48" s="71">
        <f t="shared" si="28"/>
        <v>2350</v>
      </c>
      <c r="S48" s="71">
        <f t="shared" si="28"/>
        <v>2410</v>
      </c>
      <c r="T48" s="71">
        <f t="shared" si="28"/>
        <v>2470</v>
      </c>
      <c r="U48" s="71">
        <f t="shared" si="28"/>
        <v>2530</v>
      </c>
      <c r="V48" s="71">
        <f t="shared" si="28"/>
        <v>2590</v>
      </c>
      <c r="W48" s="71">
        <f t="shared" si="28"/>
        <v>2650</v>
      </c>
      <c r="X48" s="71">
        <f t="shared" si="28"/>
        <v>2710</v>
      </c>
      <c r="Y48" s="71">
        <f t="shared" si="28"/>
        <v>2770</v>
      </c>
      <c r="Z48" s="71">
        <f t="shared" si="28"/>
        <v>2830</v>
      </c>
      <c r="AA48" s="71">
        <f t="shared" si="28"/>
        <v>2890</v>
      </c>
      <c r="AB48" s="71">
        <f t="shared" si="28"/>
        <v>2950</v>
      </c>
      <c r="AC48" s="71">
        <f t="shared" si="28"/>
        <v>3010</v>
      </c>
      <c r="AD48" s="71">
        <f t="shared" si="28"/>
        <v>3070</v>
      </c>
      <c r="AE48" s="71">
        <f t="shared" si="28"/>
        <v>3130</v>
      </c>
      <c r="AF48" s="71">
        <f t="shared" si="28"/>
        <v>3190</v>
      </c>
      <c r="AG48" s="71">
        <f t="shared" si="28"/>
        <v>3250</v>
      </c>
      <c r="AH48" s="71">
        <f t="shared" si="28"/>
        <v>3310</v>
      </c>
      <c r="AI48" s="71">
        <f t="shared" si="28"/>
        <v>3370</v>
      </c>
      <c r="AJ48" s="72"/>
    </row>
    <row r="49" spans="2:36" s="67" customFormat="1" ht="22.5" customHeight="1">
      <c r="B49" s="152"/>
      <c r="C49" s="157" t="s">
        <v>82</v>
      </c>
      <c r="D49" s="158"/>
      <c r="E49" s="71">
        <f aca="true" t="shared" si="29" ref="E49:AI49">E30</f>
        <v>1932</v>
      </c>
      <c r="F49" s="71">
        <f t="shared" si="29"/>
        <v>1932</v>
      </c>
      <c r="G49" s="71">
        <f t="shared" si="29"/>
        <v>1932</v>
      </c>
      <c r="H49" s="71">
        <f t="shared" si="29"/>
        <v>1932</v>
      </c>
      <c r="I49" s="71">
        <f t="shared" si="29"/>
        <v>1932</v>
      </c>
      <c r="J49" s="71">
        <f t="shared" si="29"/>
        <v>1932</v>
      </c>
      <c r="K49" s="71">
        <f t="shared" si="29"/>
        <v>1932</v>
      </c>
      <c r="L49" s="71">
        <f t="shared" si="29"/>
        <v>1932</v>
      </c>
      <c r="M49" s="71">
        <f t="shared" si="29"/>
        <v>1932</v>
      </c>
      <c r="N49" s="71">
        <f t="shared" si="29"/>
        <v>1932</v>
      </c>
      <c r="O49" s="71">
        <f t="shared" si="29"/>
        <v>1932</v>
      </c>
      <c r="P49" s="71">
        <f t="shared" si="29"/>
        <v>1932</v>
      </c>
      <c r="Q49" s="71">
        <f t="shared" si="29"/>
        <v>1932</v>
      </c>
      <c r="R49" s="71">
        <f t="shared" si="29"/>
        <v>1932</v>
      </c>
      <c r="S49" s="71">
        <f t="shared" si="29"/>
        <v>1932</v>
      </c>
      <c r="T49" s="71">
        <f t="shared" si="29"/>
        <v>1932</v>
      </c>
      <c r="U49" s="71">
        <f t="shared" si="29"/>
        <v>1932</v>
      </c>
      <c r="V49" s="71">
        <f t="shared" si="29"/>
        <v>1932</v>
      </c>
      <c r="W49" s="71">
        <f t="shared" si="29"/>
        <v>1932</v>
      </c>
      <c r="X49" s="71">
        <f t="shared" si="29"/>
        <v>1932</v>
      </c>
      <c r="Y49" s="71">
        <f t="shared" si="29"/>
        <v>1932</v>
      </c>
      <c r="Z49" s="71">
        <f t="shared" si="29"/>
        <v>1932</v>
      </c>
      <c r="AA49" s="71">
        <f t="shared" si="29"/>
        <v>1932</v>
      </c>
      <c r="AB49" s="71">
        <f t="shared" si="29"/>
        <v>1932</v>
      </c>
      <c r="AC49" s="71">
        <f t="shared" si="29"/>
        <v>1932</v>
      </c>
      <c r="AD49" s="71">
        <f t="shared" si="29"/>
        <v>1932</v>
      </c>
      <c r="AE49" s="71">
        <f t="shared" si="29"/>
        <v>1932</v>
      </c>
      <c r="AF49" s="71">
        <f t="shared" si="29"/>
        <v>1932</v>
      </c>
      <c r="AG49" s="71">
        <f t="shared" si="29"/>
        <v>1932</v>
      </c>
      <c r="AH49" s="71">
        <f t="shared" si="29"/>
        <v>1932</v>
      </c>
      <c r="AI49" s="71">
        <f t="shared" si="29"/>
        <v>1932</v>
      </c>
      <c r="AJ49" s="72"/>
    </row>
    <row r="50" spans="2:36" s="67" customFormat="1" ht="22.5" customHeight="1">
      <c r="B50" s="152"/>
      <c r="C50" s="157" t="s">
        <v>83</v>
      </c>
      <c r="D50" s="158"/>
      <c r="E50" s="71">
        <v>300</v>
      </c>
      <c r="F50" s="71">
        <v>300</v>
      </c>
      <c r="G50" s="71">
        <v>300</v>
      </c>
      <c r="H50" s="71">
        <v>300</v>
      </c>
      <c r="I50" s="71">
        <v>300</v>
      </c>
      <c r="J50" s="71">
        <v>300</v>
      </c>
      <c r="K50" s="71">
        <v>300</v>
      </c>
      <c r="L50" s="71">
        <v>300</v>
      </c>
      <c r="M50" s="71">
        <v>300</v>
      </c>
      <c r="N50" s="71">
        <v>300</v>
      </c>
      <c r="O50" s="71">
        <v>300</v>
      </c>
      <c r="P50" s="71">
        <v>300</v>
      </c>
      <c r="Q50" s="71">
        <v>300</v>
      </c>
      <c r="R50" s="71">
        <v>300</v>
      </c>
      <c r="S50" s="71">
        <v>300</v>
      </c>
      <c r="T50" s="71">
        <v>300</v>
      </c>
      <c r="U50" s="71">
        <v>300</v>
      </c>
      <c r="V50" s="71">
        <v>300</v>
      </c>
      <c r="W50" s="71">
        <v>300</v>
      </c>
      <c r="X50" s="71">
        <v>300</v>
      </c>
      <c r="Y50" s="71">
        <v>300</v>
      </c>
      <c r="Z50" s="71">
        <v>300</v>
      </c>
      <c r="AA50" s="71">
        <v>300</v>
      </c>
      <c r="AB50" s="71">
        <v>300</v>
      </c>
      <c r="AC50" s="71">
        <v>300</v>
      </c>
      <c r="AD50" s="71">
        <v>300</v>
      </c>
      <c r="AE50" s="71">
        <v>300</v>
      </c>
      <c r="AF50" s="71">
        <v>300</v>
      </c>
      <c r="AG50" s="71">
        <v>300</v>
      </c>
      <c r="AH50" s="71">
        <v>300</v>
      </c>
      <c r="AI50" s="71">
        <v>300</v>
      </c>
      <c r="AJ50" s="72"/>
    </row>
    <row r="51" spans="2:36" s="67" customFormat="1" ht="22.5" customHeight="1">
      <c r="B51" s="152"/>
      <c r="C51" s="157" t="s">
        <v>55</v>
      </c>
      <c r="D51" s="158"/>
      <c r="E51" s="71">
        <v>0</v>
      </c>
      <c r="F51" s="71">
        <v>0</v>
      </c>
      <c r="G51" s="71">
        <v>0</v>
      </c>
      <c r="H51" s="71">
        <v>0</v>
      </c>
      <c r="I51" s="71">
        <v>0</v>
      </c>
      <c r="J51" s="71">
        <v>0</v>
      </c>
      <c r="K51" s="71">
        <v>0</v>
      </c>
      <c r="L51" s="71">
        <v>0</v>
      </c>
      <c r="M51" s="71">
        <v>0</v>
      </c>
      <c r="N51" s="71">
        <v>0</v>
      </c>
      <c r="O51" s="71">
        <v>0</v>
      </c>
      <c r="P51" s="71">
        <v>0</v>
      </c>
      <c r="Q51" s="71">
        <v>0</v>
      </c>
      <c r="R51" s="71">
        <v>0</v>
      </c>
      <c r="S51" s="71">
        <v>0</v>
      </c>
      <c r="T51" s="71">
        <v>0</v>
      </c>
      <c r="U51" s="71">
        <v>0</v>
      </c>
      <c r="V51" s="71">
        <v>0</v>
      </c>
      <c r="W51" s="71">
        <v>0</v>
      </c>
      <c r="X51" s="71">
        <v>0</v>
      </c>
      <c r="Y51" s="71">
        <v>0</v>
      </c>
      <c r="Z51" s="71">
        <v>0</v>
      </c>
      <c r="AA51" s="71">
        <v>0</v>
      </c>
      <c r="AB51" s="71">
        <v>0</v>
      </c>
      <c r="AC51" s="71">
        <v>0</v>
      </c>
      <c r="AD51" s="71">
        <v>0</v>
      </c>
      <c r="AE51" s="71">
        <v>0</v>
      </c>
      <c r="AF51" s="71">
        <v>0</v>
      </c>
      <c r="AG51" s="71">
        <v>0</v>
      </c>
      <c r="AH51" s="71">
        <v>0</v>
      </c>
      <c r="AI51" s="71">
        <v>0</v>
      </c>
      <c r="AJ51" s="72"/>
    </row>
    <row r="52" spans="2:36" s="67" customFormat="1" ht="22.5" customHeight="1">
      <c r="B52" s="152"/>
      <c r="C52" s="157" t="s">
        <v>84</v>
      </c>
      <c r="D52" s="158"/>
      <c r="E52" s="71">
        <v>0</v>
      </c>
      <c r="F52" s="71">
        <v>0</v>
      </c>
      <c r="G52" s="71">
        <v>0</v>
      </c>
      <c r="H52" s="71">
        <v>0</v>
      </c>
      <c r="I52" s="71">
        <v>0</v>
      </c>
      <c r="J52" s="71">
        <v>0</v>
      </c>
      <c r="K52" s="71">
        <v>0</v>
      </c>
      <c r="L52" s="71">
        <v>0</v>
      </c>
      <c r="M52" s="71">
        <v>0</v>
      </c>
      <c r="N52" s="71">
        <v>0</v>
      </c>
      <c r="O52" s="71">
        <v>0</v>
      </c>
      <c r="P52" s="71">
        <v>0</v>
      </c>
      <c r="Q52" s="71">
        <v>0</v>
      </c>
      <c r="R52" s="71">
        <v>0</v>
      </c>
      <c r="S52" s="71">
        <v>0</v>
      </c>
      <c r="T52" s="71">
        <v>0</v>
      </c>
      <c r="U52" s="71">
        <v>0</v>
      </c>
      <c r="V52" s="71">
        <v>0</v>
      </c>
      <c r="W52" s="71">
        <v>0</v>
      </c>
      <c r="X52" s="71">
        <v>0</v>
      </c>
      <c r="Y52" s="71">
        <v>0</v>
      </c>
      <c r="Z52" s="71">
        <v>0</v>
      </c>
      <c r="AA52" s="71">
        <v>0</v>
      </c>
      <c r="AB52" s="71">
        <v>0</v>
      </c>
      <c r="AC52" s="71">
        <v>0</v>
      </c>
      <c r="AD52" s="71">
        <v>0</v>
      </c>
      <c r="AE52" s="71">
        <v>0</v>
      </c>
      <c r="AF52" s="71">
        <v>0</v>
      </c>
      <c r="AG52" s="71">
        <v>0</v>
      </c>
      <c r="AH52" s="71">
        <v>0</v>
      </c>
      <c r="AI52" s="71">
        <v>0</v>
      </c>
      <c r="AJ52" s="72"/>
    </row>
    <row r="53" spans="2:36" s="67" customFormat="1" ht="22.5" customHeight="1">
      <c r="B53" s="152"/>
      <c r="C53" s="157" t="s">
        <v>66</v>
      </c>
      <c r="D53" s="158"/>
      <c r="E53" s="71">
        <v>0</v>
      </c>
      <c r="F53" s="71">
        <v>0</v>
      </c>
      <c r="G53" s="71">
        <v>0</v>
      </c>
      <c r="H53" s="71">
        <v>0</v>
      </c>
      <c r="I53" s="71">
        <v>0</v>
      </c>
      <c r="J53" s="71">
        <v>0</v>
      </c>
      <c r="K53" s="71">
        <v>0</v>
      </c>
      <c r="L53" s="71">
        <v>0</v>
      </c>
      <c r="M53" s="71">
        <v>0</v>
      </c>
      <c r="N53" s="71">
        <v>0</v>
      </c>
      <c r="O53" s="71">
        <v>0</v>
      </c>
      <c r="P53" s="71">
        <v>0</v>
      </c>
      <c r="Q53" s="71">
        <v>0</v>
      </c>
      <c r="R53" s="71">
        <v>0</v>
      </c>
      <c r="S53" s="71">
        <v>0</v>
      </c>
      <c r="T53" s="71">
        <v>0</v>
      </c>
      <c r="U53" s="71">
        <v>0</v>
      </c>
      <c r="V53" s="71">
        <v>0</v>
      </c>
      <c r="W53" s="71">
        <v>0</v>
      </c>
      <c r="X53" s="71">
        <v>0</v>
      </c>
      <c r="Y53" s="71">
        <v>0</v>
      </c>
      <c r="Z53" s="71">
        <v>0</v>
      </c>
      <c r="AA53" s="71">
        <v>0</v>
      </c>
      <c r="AB53" s="71">
        <v>0</v>
      </c>
      <c r="AC53" s="71">
        <v>0</v>
      </c>
      <c r="AD53" s="71">
        <v>0</v>
      </c>
      <c r="AE53" s="71">
        <v>0</v>
      </c>
      <c r="AF53" s="71">
        <v>0</v>
      </c>
      <c r="AG53" s="71">
        <v>0</v>
      </c>
      <c r="AH53" s="71">
        <v>0</v>
      </c>
      <c r="AI53" s="71">
        <v>0</v>
      </c>
      <c r="AJ53" s="72"/>
    </row>
    <row r="54" spans="2:36" s="67" customFormat="1" ht="22.5" customHeight="1">
      <c r="B54" s="152"/>
      <c r="C54" s="157" t="s">
        <v>85</v>
      </c>
      <c r="D54" s="158"/>
      <c r="E54" s="71">
        <v>0</v>
      </c>
      <c r="F54" s="71">
        <v>0</v>
      </c>
      <c r="G54" s="71">
        <v>0</v>
      </c>
      <c r="H54" s="71">
        <v>0</v>
      </c>
      <c r="I54" s="71">
        <v>0</v>
      </c>
      <c r="J54" s="71">
        <v>0</v>
      </c>
      <c r="K54" s="71">
        <v>0</v>
      </c>
      <c r="L54" s="71">
        <v>0</v>
      </c>
      <c r="M54" s="71">
        <v>0</v>
      </c>
      <c r="N54" s="71">
        <v>0</v>
      </c>
      <c r="O54" s="71">
        <v>0</v>
      </c>
      <c r="P54" s="71">
        <v>0</v>
      </c>
      <c r="Q54" s="71">
        <v>0</v>
      </c>
      <c r="R54" s="71">
        <v>0</v>
      </c>
      <c r="S54" s="71">
        <v>0</v>
      </c>
      <c r="T54" s="71">
        <v>0</v>
      </c>
      <c r="U54" s="71">
        <v>0</v>
      </c>
      <c r="V54" s="71">
        <v>0</v>
      </c>
      <c r="W54" s="71">
        <v>0</v>
      </c>
      <c r="X54" s="71">
        <v>0</v>
      </c>
      <c r="Y54" s="71">
        <v>0</v>
      </c>
      <c r="Z54" s="71">
        <v>0</v>
      </c>
      <c r="AA54" s="71">
        <v>0</v>
      </c>
      <c r="AB54" s="71">
        <v>0</v>
      </c>
      <c r="AC54" s="71">
        <v>0</v>
      </c>
      <c r="AD54" s="71">
        <v>0</v>
      </c>
      <c r="AE54" s="71">
        <v>0</v>
      </c>
      <c r="AF54" s="71">
        <v>0</v>
      </c>
      <c r="AG54" s="71">
        <v>0</v>
      </c>
      <c r="AH54" s="71">
        <v>0</v>
      </c>
      <c r="AI54" s="71">
        <v>0</v>
      </c>
      <c r="AJ54" s="72"/>
    </row>
    <row r="55" spans="2:36" s="67" customFormat="1" ht="22.5" customHeight="1">
      <c r="B55" s="152"/>
      <c r="C55" s="157" t="s">
        <v>88</v>
      </c>
      <c r="D55" s="158"/>
      <c r="E55" s="73">
        <f aca="true" t="shared" si="30" ref="E55:AI55">E41*15/100</f>
        <v>757.5</v>
      </c>
      <c r="F55" s="73">
        <f t="shared" si="30"/>
        <v>787.5</v>
      </c>
      <c r="G55" s="73">
        <f t="shared" si="30"/>
        <v>817.5</v>
      </c>
      <c r="H55" s="73">
        <f t="shared" si="30"/>
        <v>847.5</v>
      </c>
      <c r="I55" s="73">
        <f t="shared" si="30"/>
        <v>877.5</v>
      </c>
      <c r="J55" s="73">
        <f t="shared" si="30"/>
        <v>907.5</v>
      </c>
      <c r="K55" s="73">
        <f t="shared" si="30"/>
        <v>937.5</v>
      </c>
      <c r="L55" s="73">
        <f t="shared" si="30"/>
        <v>967.5</v>
      </c>
      <c r="M55" s="73">
        <f t="shared" si="30"/>
        <v>997.5</v>
      </c>
      <c r="N55" s="73">
        <f t="shared" si="30"/>
        <v>1027.5</v>
      </c>
      <c r="O55" s="73">
        <f t="shared" si="30"/>
        <v>1057.5</v>
      </c>
      <c r="P55" s="73">
        <f t="shared" si="30"/>
        <v>1087.5</v>
      </c>
      <c r="Q55" s="73">
        <f t="shared" si="30"/>
        <v>1117.5</v>
      </c>
      <c r="R55" s="73">
        <f t="shared" si="30"/>
        <v>1147.5</v>
      </c>
      <c r="S55" s="73">
        <f t="shared" si="30"/>
        <v>1177.5</v>
      </c>
      <c r="T55" s="73">
        <f t="shared" si="30"/>
        <v>1207.5</v>
      </c>
      <c r="U55" s="73">
        <f t="shared" si="30"/>
        <v>1237.5</v>
      </c>
      <c r="V55" s="73">
        <f t="shared" si="30"/>
        <v>1267.5</v>
      </c>
      <c r="W55" s="73">
        <f t="shared" si="30"/>
        <v>1297.5</v>
      </c>
      <c r="X55" s="73">
        <f t="shared" si="30"/>
        <v>1327.5</v>
      </c>
      <c r="Y55" s="73">
        <f t="shared" si="30"/>
        <v>1357.5</v>
      </c>
      <c r="Z55" s="73">
        <f t="shared" si="30"/>
        <v>1387.5</v>
      </c>
      <c r="AA55" s="73">
        <f t="shared" si="30"/>
        <v>1417.5</v>
      </c>
      <c r="AB55" s="73">
        <f t="shared" si="30"/>
        <v>1447.5</v>
      </c>
      <c r="AC55" s="73">
        <f t="shared" si="30"/>
        <v>1477.5</v>
      </c>
      <c r="AD55" s="73">
        <f t="shared" si="30"/>
        <v>1507.5</v>
      </c>
      <c r="AE55" s="73">
        <f t="shared" si="30"/>
        <v>1537.5</v>
      </c>
      <c r="AF55" s="73">
        <f t="shared" si="30"/>
        <v>1567.5</v>
      </c>
      <c r="AG55" s="73">
        <f t="shared" si="30"/>
        <v>1597.5</v>
      </c>
      <c r="AH55" s="73">
        <f t="shared" si="30"/>
        <v>1627.5</v>
      </c>
      <c r="AI55" s="73">
        <f t="shared" si="30"/>
        <v>1657.5</v>
      </c>
      <c r="AJ55" s="72"/>
    </row>
    <row r="56" spans="2:36" s="67" customFormat="1" ht="22.5" customHeight="1">
      <c r="B56" s="152"/>
      <c r="C56" s="157" t="s">
        <v>89</v>
      </c>
      <c r="D56" s="158"/>
      <c r="E56" s="71">
        <f aca="true" t="shared" si="31" ref="E56:AI56">E41*10/100</f>
        <v>505</v>
      </c>
      <c r="F56" s="71">
        <f t="shared" si="31"/>
        <v>525</v>
      </c>
      <c r="G56" s="71">
        <f t="shared" si="31"/>
        <v>545</v>
      </c>
      <c r="H56" s="71">
        <f t="shared" si="31"/>
        <v>565</v>
      </c>
      <c r="I56" s="71">
        <f t="shared" si="31"/>
        <v>585</v>
      </c>
      <c r="J56" s="71">
        <f t="shared" si="31"/>
        <v>605</v>
      </c>
      <c r="K56" s="71">
        <f t="shared" si="31"/>
        <v>625</v>
      </c>
      <c r="L56" s="71">
        <f t="shared" si="31"/>
        <v>645</v>
      </c>
      <c r="M56" s="71">
        <f t="shared" si="31"/>
        <v>665</v>
      </c>
      <c r="N56" s="71">
        <f t="shared" si="31"/>
        <v>685</v>
      </c>
      <c r="O56" s="71">
        <f t="shared" si="31"/>
        <v>705</v>
      </c>
      <c r="P56" s="71">
        <f t="shared" si="31"/>
        <v>725</v>
      </c>
      <c r="Q56" s="71">
        <f t="shared" si="31"/>
        <v>745</v>
      </c>
      <c r="R56" s="71">
        <f t="shared" si="31"/>
        <v>765</v>
      </c>
      <c r="S56" s="71">
        <f t="shared" si="31"/>
        <v>785</v>
      </c>
      <c r="T56" s="71">
        <f t="shared" si="31"/>
        <v>805</v>
      </c>
      <c r="U56" s="71">
        <f t="shared" si="31"/>
        <v>825</v>
      </c>
      <c r="V56" s="71">
        <f t="shared" si="31"/>
        <v>845</v>
      </c>
      <c r="W56" s="71">
        <f t="shared" si="31"/>
        <v>865</v>
      </c>
      <c r="X56" s="71">
        <f t="shared" si="31"/>
        <v>885</v>
      </c>
      <c r="Y56" s="71">
        <f t="shared" si="31"/>
        <v>905</v>
      </c>
      <c r="Z56" s="71">
        <f t="shared" si="31"/>
        <v>925</v>
      </c>
      <c r="AA56" s="71">
        <f t="shared" si="31"/>
        <v>945</v>
      </c>
      <c r="AB56" s="71">
        <f t="shared" si="31"/>
        <v>965</v>
      </c>
      <c r="AC56" s="71">
        <f t="shared" si="31"/>
        <v>985</v>
      </c>
      <c r="AD56" s="71">
        <f t="shared" si="31"/>
        <v>1005</v>
      </c>
      <c r="AE56" s="71">
        <f t="shared" si="31"/>
        <v>1025</v>
      </c>
      <c r="AF56" s="71">
        <f t="shared" si="31"/>
        <v>1045</v>
      </c>
      <c r="AG56" s="71">
        <f t="shared" si="31"/>
        <v>1065</v>
      </c>
      <c r="AH56" s="71">
        <f t="shared" si="31"/>
        <v>1085</v>
      </c>
      <c r="AI56" s="71">
        <f t="shared" si="31"/>
        <v>1105</v>
      </c>
      <c r="AJ56" s="72"/>
    </row>
    <row r="57" spans="2:36" s="67" customFormat="1" ht="22.5" customHeight="1">
      <c r="B57" s="152"/>
      <c r="C57" s="157" t="s">
        <v>90</v>
      </c>
      <c r="D57" s="158"/>
      <c r="E57" s="73">
        <f>E44*7.5/100</f>
        <v>487.5</v>
      </c>
      <c r="F57" s="73">
        <f>F44*7.5/100</f>
        <v>506.25</v>
      </c>
      <c r="G57" s="73">
        <f aca="true" t="shared" si="32" ref="G57:AI57">G44*7.5/100</f>
        <v>525</v>
      </c>
      <c r="H57" s="73">
        <f t="shared" si="32"/>
        <v>543.75</v>
      </c>
      <c r="I57" s="73">
        <f t="shared" si="32"/>
        <v>562.5</v>
      </c>
      <c r="J57" s="73">
        <f t="shared" si="32"/>
        <v>581.25</v>
      </c>
      <c r="K57" s="73">
        <f t="shared" si="32"/>
        <v>600</v>
      </c>
      <c r="L57" s="73">
        <f t="shared" si="32"/>
        <v>618.75</v>
      </c>
      <c r="M57" s="73">
        <f t="shared" si="32"/>
        <v>637.5</v>
      </c>
      <c r="N57" s="73">
        <f t="shared" si="32"/>
        <v>656.25</v>
      </c>
      <c r="O57" s="73">
        <f t="shared" si="32"/>
        <v>675</v>
      </c>
      <c r="P57" s="73">
        <f t="shared" si="32"/>
        <v>693.75</v>
      </c>
      <c r="Q57" s="73">
        <f t="shared" si="32"/>
        <v>712.5</v>
      </c>
      <c r="R57" s="73">
        <f t="shared" si="32"/>
        <v>731.25</v>
      </c>
      <c r="S57" s="73">
        <f t="shared" si="32"/>
        <v>750</v>
      </c>
      <c r="T57" s="73">
        <f t="shared" si="32"/>
        <v>768.75</v>
      </c>
      <c r="U57" s="73">
        <f t="shared" si="32"/>
        <v>787.5</v>
      </c>
      <c r="V57" s="73">
        <f t="shared" si="32"/>
        <v>806.25</v>
      </c>
      <c r="W57" s="73">
        <f t="shared" si="32"/>
        <v>825</v>
      </c>
      <c r="X57" s="73">
        <f t="shared" si="32"/>
        <v>843.75</v>
      </c>
      <c r="Y57" s="73">
        <f t="shared" si="32"/>
        <v>862.5</v>
      </c>
      <c r="Z57" s="73">
        <f t="shared" si="32"/>
        <v>881.25</v>
      </c>
      <c r="AA57" s="73">
        <f t="shared" si="32"/>
        <v>900</v>
      </c>
      <c r="AB57" s="73">
        <f t="shared" si="32"/>
        <v>918.75</v>
      </c>
      <c r="AC57" s="73">
        <f t="shared" si="32"/>
        <v>937.5</v>
      </c>
      <c r="AD57" s="73">
        <f t="shared" si="32"/>
        <v>956.25</v>
      </c>
      <c r="AE57" s="73">
        <f t="shared" si="32"/>
        <v>975</v>
      </c>
      <c r="AF57" s="73">
        <f t="shared" si="32"/>
        <v>993.75</v>
      </c>
      <c r="AG57" s="73">
        <f t="shared" si="32"/>
        <v>1012.5</v>
      </c>
      <c r="AH57" s="73">
        <f t="shared" si="32"/>
        <v>1031.25</v>
      </c>
      <c r="AI57" s="73">
        <f t="shared" si="32"/>
        <v>1050</v>
      </c>
      <c r="AJ57" s="72"/>
    </row>
    <row r="58" spans="2:36" s="67" customFormat="1" ht="22.5" customHeight="1" thickBot="1">
      <c r="B58" s="153"/>
      <c r="C58" s="167" t="s">
        <v>60</v>
      </c>
      <c r="D58" s="168"/>
      <c r="E58" s="71">
        <f>SUM(E44:E57)</f>
        <v>14369</v>
      </c>
      <c r="F58" s="73">
        <f aca="true" t="shared" si="33" ref="F58:AI58">SUM(F44:F57)</f>
        <v>14747.75</v>
      </c>
      <c r="G58" s="73">
        <f t="shared" si="33"/>
        <v>15126.5</v>
      </c>
      <c r="H58" s="73">
        <f t="shared" si="33"/>
        <v>15505.25</v>
      </c>
      <c r="I58" s="73">
        <f t="shared" si="33"/>
        <v>15884</v>
      </c>
      <c r="J58" s="73">
        <f t="shared" si="33"/>
        <v>16262.75</v>
      </c>
      <c r="K58" s="73">
        <f t="shared" si="33"/>
        <v>16641.5</v>
      </c>
      <c r="L58" s="73">
        <f t="shared" si="33"/>
        <v>17020.25</v>
      </c>
      <c r="M58" s="73">
        <f t="shared" si="33"/>
        <v>17399</v>
      </c>
      <c r="N58" s="73">
        <f t="shared" si="33"/>
        <v>17777.75</v>
      </c>
      <c r="O58" s="73">
        <f t="shared" si="33"/>
        <v>18156.5</v>
      </c>
      <c r="P58" s="73">
        <f t="shared" si="33"/>
        <v>18535.25</v>
      </c>
      <c r="Q58" s="73">
        <f t="shared" si="33"/>
        <v>18914</v>
      </c>
      <c r="R58" s="73">
        <f t="shared" si="33"/>
        <v>19292.75</v>
      </c>
      <c r="S58" s="73">
        <f t="shared" si="33"/>
        <v>19671.5</v>
      </c>
      <c r="T58" s="73">
        <f t="shared" si="33"/>
        <v>20050.25</v>
      </c>
      <c r="U58" s="73">
        <f t="shared" si="33"/>
        <v>20429</v>
      </c>
      <c r="V58" s="73">
        <f t="shared" si="33"/>
        <v>20807.75</v>
      </c>
      <c r="W58" s="73">
        <f t="shared" si="33"/>
        <v>21186.5</v>
      </c>
      <c r="X58" s="73">
        <f t="shared" si="33"/>
        <v>21565.25</v>
      </c>
      <c r="Y58" s="73">
        <f t="shared" si="33"/>
        <v>21944</v>
      </c>
      <c r="Z58" s="73">
        <f t="shared" si="33"/>
        <v>22322.75</v>
      </c>
      <c r="AA58" s="73">
        <f t="shared" si="33"/>
        <v>22701.5</v>
      </c>
      <c r="AB58" s="73">
        <f t="shared" si="33"/>
        <v>23080.25</v>
      </c>
      <c r="AC58" s="73">
        <f t="shared" si="33"/>
        <v>23459</v>
      </c>
      <c r="AD58" s="73">
        <f t="shared" si="33"/>
        <v>23837.75</v>
      </c>
      <c r="AE58" s="73">
        <f t="shared" si="33"/>
        <v>24216.5</v>
      </c>
      <c r="AF58" s="73">
        <f t="shared" si="33"/>
        <v>24595.25</v>
      </c>
      <c r="AG58" s="73">
        <f t="shared" si="33"/>
        <v>24974</v>
      </c>
      <c r="AH58" s="73">
        <f t="shared" si="33"/>
        <v>25352.75</v>
      </c>
      <c r="AI58" s="73">
        <f t="shared" si="33"/>
        <v>25731.5</v>
      </c>
      <c r="AJ58" s="72"/>
    </row>
    <row r="59" spans="2:35" s="68" customFormat="1" ht="22.5" customHeight="1">
      <c r="B59" s="151">
        <v>4</v>
      </c>
      <c r="C59" s="75" t="s">
        <v>7</v>
      </c>
      <c r="D59" s="62" t="s">
        <v>4</v>
      </c>
      <c r="E59" s="62">
        <v>3240</v>
      </c>
      <c r="F59" s="62">
        <f>E59+140</f>
        <v>3380</v>
      </c>
      <c r="G59" s="62">
        <f aca="true" t="shared" si="34" ref="G59:AI59">F59+140</f>
        <v>3520</v>
      </c>
      <c r="H59" s="62">
        <f t="shared" si="34"/>
        <v>3660</v>
      </c>
      <c r="I59" s="62">
        <f t="shared" si="34"/>
        <v>3800</v>
      </c>
      <c r="J59" s="62">
        <f t="shared" si="34"/>
        <v>3940</v>
      </c>
      <c r="K59" s="62">
        <f t="shared" si="34"/>
        <v>4080</v>
      </c>
      <c r="L59" s="62">
        <f t="shared" si="34"/>
        <v>4220</v>
      </c>
      <c r="M59" s="62">
        <f t="shared" si="34"/>
        <v>4360</v>
      </c>
      <c r="N59" s="62">
        <f t="shared" si="34"/>
        <v>4500</v>
      </c>
      <c r="O59" s="62">
        <f t="shared" si="34"/>
        <v>4640</v>
      </c>
      <c r="P59" s="62">
        <f t="shared" si="34"/>
        <v>4780</v>
      </c>
      <c r="Q59" s="62">
        <f t="shared" si="34"/>
        <v>4920</v>
      </c>
      <c r="R59" s="62">
        <f t="shared" si="34"/>
        <v>5060</v>
      </c>
      <c r="S59" s="62">
        <f t="shared" si="34"/>
        <v>5200</v>
      </c>
      <c r="T59" s="62">
        <f t="shared" si="34"/>
        <v>5340</v>
      </c>
      <c r="U59" s="62">
        <f t="shared" si="34"/>
        <v>5480</v>
      </c>
      <c r="V59" s="62">
        <f t="shared" si="34"/>
        <v>5620</v>
      </c>
      <c r="W59" s="62">
        <f t="shared" si="34"/>
        <v>5760</v>
      </c>
      <c r="X59" s="62">
        <f t="shared" si="34"/>
        <v>5900</v>
      </c>
      <c r="Y59" s="62">
        <f t="shared" si="34"/>
        <v>6040</v>
      </c>
      <c r="Z59" s="62">
        <f t="shared" si="34"/>
        <v>6180</v>
      </c>
      <c r="AA59" s="62">
        <f t="shared" si="34"/>
        <v>6320</v>
      </c>
      <c r="AB59" s="62">
        <f t="shared" si="34"/>
        <v>6460</v>
      </c>
      <c r="AC59" s="62">
        <f t="shared" si="34"/>
        <v>6600</v>
      </c>
      <c r="AD59" s="62">
        <f t="shared" si="34"/>
        <v>6740</v>
      </c>
      <c r="AE59" s="62">
        <f t="shared" si="34"/>
        <v>6880</v>
      </c>
      <c r="AF59" s="62">
        <f t="shared" si="34"/>
        <v>7020</v>
      </c>
      <c r="AG59" s="62">
        <f t="shared" si="34"/>
        <v>7160</v>
      </c>
      <c r="AH59" s="62">
        <f t="shared" si="34"/>
        <v>7300</v>
      </c>
      <c r="AI59" s="62">
        <f t="shared" si="34"/>
        <v>7440</v>
      </c>
    </row>
    <row r="60" spans="2:35" s="97" customFormat="1" ht="22.5" customHeight="1">
      <c r="B60" s="152"/>
      <c r="C60" s="87" t="s">
        <v>31</v>
      </c>
      <c r="D60" s="88" t="s">
        <v>26</v>
      </c>
      <c r="E60" s="88">
        <v>5200</v>
      </c>
      <c r="F60" s="88">
        <f>E60+230</f>
        <v>5430</v>
      </c>
      <c r="G60" s="88">
        <f aca="true" t="shared" si="35" ref="G60:AI60">F60+230</f>
        <v>5660</v>
      </c>
      <c r="H60" s="88">
        <f t="shared" si="35"/>
        <v>5890</v>
      </c>
      <c r="I60" s="88">
        <f t="shared" si="35"/>
        <v>6120</v>
      </c>
      <c r="J60" s="88">
        <f t="shared" si="35"/>
        <v>6350</v>
      </c>
      <c r="K60" s="88">
        <f t="shared" si="35"/>
        <v>6580</v>
      </c>
      <c r="L60" s="88">
        <f t="shared" si="35"/>
        <v>6810</v>
      </c>
      <c r="M60" s="88">
        <f t="shared" si="35"/>
        <v>7040</v>
      </c>
      <c r="N60" s="88">
        <f t="shared" si="35"/>
        <v>7270</v>
      </c>
      <c r="O60" s="88">
        <f t="shared" si="35"/>
        <v>7500</v>
      </c>
      <c r="P60" s="88">
        <f t="shared" si="35"/>
        <v>7730</v>
      </c>
      <c r="Q60" s="88">
        <f t="shared" si="35"/>
        <v>7960</v>
      </c>
      <c r="R60" s="88">
        <f t="shared" si="35"/>
        <v>8190</v>
      </c>
      <c r="S60" s="88">
        <f t="shared" si="35"/>
        <v>8420</v>
      </c>
      <c r="T60" s="88">
        <f t="shared" si="35"/>
        <v>8650</v>
      </c>
      <c r="U60" s="88">
        <f t="shared" si="35"/>
        <v>8880</v>
      </c>
      <c r="V60" s="88">
        <f t="shared" si="35"/>
        <v>9110</v>
      </c>
      <c r="W60" s="88">
        <f t="shared" si="35"/>
        <v>9340</v>
      </c>
      <c r="X60" s="88">
        <f t="shared" si="35"/>
        <v>9570</v>
      </c>
      <c r="Y60" s="88">
        <f t="shared" si="35"/>
        <v>9800</v>
      </c>
      <c r="Z60" s="88">
        <f t="shared" si="35"/>
        <v>10030</v>
      </c>
      <c r="AA60" s="88">
        <f t="shared" si="35"/>
        <v>10260</v>
      </c>
      <c r="AB60" s="88">
        <f t="shared" si="35"/>
        <v>10490</v>
      </c>
      <c r="AC60" s="88">
        <f t="shared" si="35"/>
        <v>10720</v>
      </c>
      <c r="AD60" s="88">
        <f t="shared" si="35"/>
        <v>10950</v>
      </c>
      <c r="AE60" s="88">
        <f t="shared" si="35"/>
        <v>11180</v>
      </c>
      <c r="AF60" s="88">
        <f t="shared" si="35"/>
        <v>11410</v>
      </c>
      <c r="AG60" s="88">
        <f t="shared" si="35"/>
        <v>11640</v>
      </c>
      <c r="AH60" s="88">
        <f t="shared" si="35"/>
        <v>11870</v>
      </c>
      <c r="AI60" s="88">
        <f t="shared" si="35"/>
        <v>12100</v>
      </c>
    </row>
    <row r="61" spans="2:35" s="68" customFormat="1" ht="22.5" customHeight="1">
      <c r="B61" s="152"/>
      <c r="C61" s="155" t="s">
        <v>58</v>
      </c>
      <c r="D61" s="156"/>
      <c r="E61" s="69">
        <f aca="true" t="shared" si="36" ref="E61:AI61">E59*15/100</f>
        <v>486</v>
      </c>
      <c r="F61" s="69">
        <f t="shared" si="36"/>
        <v>507</v>
      </c>
      <c r="G61" s="69">
        <f t="shared" si="36"/>
        <v>528</v>
      </c>
      <c r="H61" s="69">
        <f t="shared" si="36"/>
        <v>549</v>
      </c>
      <c r="I61" s="69">
        <f t="shared" si="36"/>
        <v>570</v>
      </c>
      <c r="J61" s="69">
        <f t="shared" si="36"/>
        <v>591</v>
      </c>
      <c r="K61" s="69">
        <f t="shared" si="36"/>
        <v>612</v>
      </c>
      <c r="L61" s="69">
        <f t="shared" si="36"/>
        <v>633</v>
      </c>
      <c r="M61" s="69">
        <f t="shared" si="36"/>
        <v>654</v>
      </c>
      <c r="N61" s="69">
        <f t="shared" si="36"/>
        <v>675</v>
      </c>
      <c r="O61" s="69">
        <f t="shared" si="36"/>
        <v>696</v>
      </c>
      <c r="P61" s="69">
        <f t="shared" si="36"/>
        <v>717</v>
      </c>
      <c r="Q61" s="69">
        <f t="shared" si="36"/>
        <v>738</v>
      </c>
      <c r="R61" s="69">
        <f t="shared" si="36"/>
        <v>759</v>
      </c>
      <c r="S61" s="69">
        <f t="shared" si="36"/>
        <v>780</v>
      </c>
      <c r="T61" s="69">
        <f t="shared" si="36"/>
        <v>801</v>
      </c>
      <c r="U61" s="69">
        <f t="shared" si="36"/>
        <v>822</v>
      </c>
      <c r="V61" s="69">
        <f t="shared" si="36"/>
        <v>843</v>
      </c>
      <c r="W61" s="69">
        <f t="shared" si="36"/>
        <v>864</v>
      </c>
      <c r="X61" s="69">
        <f t="shared" si="36"/>
        <v>885</v>
      </c>
      <c r="Y61" s="69">
        <f t="shared" si="36"/>
        <v>906</v>
      </c>
      <c r="Z61" s="69">
        <f t="shared" si="36"/>
        <v>927</v>
      </c>
      <c r="AA61" s="69">
        <f t="shared" si="36"/>
        <v>948</v>
      </c>
      <c r="AB61" s="69">
        <f t="shared" si="36"/>
        <v>969</v>
      </c>
      <c r="AC61" s="69">
        <f t="shared" si="36"/>
        <v>990</v>
      </c>
      <c r="AD61" s="69">
        <f t="shared" si="36"/>
        <v>1011</v>
      </c>
      <c r="AE61" s="69">
        <f t="shared" si="36"/>
        <v>1032</v>
      </c>
      <c r="AF61" s="69">
        <f t="shared" si="36"/>
        <v>1053</v>
      </c>
      <c r="AG61" s="69">
        <f t="shared" si="36"/>
        <v>1074</v>
      </c>
      <c r="AH61" s="69">
        <f t="shared" si="36"/>
        <v>1095</v>
      </c>
      <c r="AI61" s="69">
        <f t="shared" si="36"/>
        <v>1116</v>
      </c>
    </row>
    <row r="62" spans="2:35" s="68" customFormat="1" ht="22.5" customHeight="1">
      <c r="B62" s="152"/>
      <c r="C62" s="155" t="s">
        <v>80</v>
      </c>
      <c r="D62" s="156"/>
      <c r="E62" s="69">
        <f aca="true" t="shared" si="37" ref="E62:AI62">E60*20/100</f>
        <v>1040</v>
      </c>
      <c r="F62" s="69">
        <f t="shared" si="37"/>
        <v>1086</v>
      </c>
      <c r="G62" s="69">
        <f t="shared" si="37"/>
        <v>1132</v>
      </c>
      <c r="H62" s="69">
        <f t="shared" si="37"/>
        <v>1178</v>
      </c>
      <c r="I62" s="69">
        <f t="shared" si="37"/>
        <v>1224</v>
      </c>
      <c r="J62" s="69">
        <f t="shared" si="37"/>
        <v>1270</v>
      </c>
      <c r="K62" s="69">
        <f t="shared" si="37"/>
        <v>1316</v>
      </c>
      <c r="L62" s="69">
        <f t="shared" si="37"/>
        <v>1362</v>
      </c>
      <c r="M62" s="69">
        <f t="shared" si="37"/>
        <v>1408</v>
      </c>
      <c r="N62" s="69">
        <f t="shared" si="37"/>
        <v>1454</v>
      </c>
      <c r="O62" s="69">
        <f t="shared" si="37"/>
        <v>1500</v>
      </c>
      <c r="P62" s="69">
        <f t="shared" si="37"/>
        <v>1546</v>
      </c>
      <c r="Q62" s="69">
        <f t="shared" si="37"/>
        <v>1592</v>
      </c>
      <c r="R62" s="69">
        <f t="shared" si="37"/>
        <v>1638</v>
      </c>
      <c r="S62" s="69">
        <f t="shared" si="37"/>
        <v>1684</v>
      </c>
      <c r="T62" s="69">
        <f t="shared" si="37"/>
        <v>1730</v>
      </c>
      <c r="U62" s="69">
        <f t="shared" si="37"/>
        <v>1776</v>
      </c>
      <c r="V62" s="69">
        <f t="shared" si="37"/>
        <v>1822</v>
      </c>
      <c r="W62" s="69">
        <f t="shared" si="37"/>
        <v>1868</v>
      </c>
      <c r="X62" s="69">
        <f t="shared" si="37"/>
        <v>1914</v>
      </c>
      <c r="Y62" s="69">
        <f t="shared" si="37"/>
        <v>1960</v>
      </c>
      <c r="Z62" s="69">
        <f t="shared" si="37"/>
        <v>2006</v>
      </c>
      <c r="AA62" s="69">
        <f t="shared" si="37"/>
        <v>2052</v>
      </c>
      <c r="AB62" s="69">
        <f t="shared" si="37"/>
        <v>2098</v>
      </c>
      <c r="AC62" s="69">
        <f t="shared" si="37"/>
        <v>2144</v>
      </c>
      <c r="AD62" s="69">
        <f t="shared" si="37"/>
        <v>2190</v>
      </c>
      <c r="AE62" s="69">
        <f t="shared" si="37"/>
        <v>2236</v>
      </c>
      <c r="AF62" s="69">
        <f t="shared" si="37"/>
        <v>2282</v>
      </c>
      <c r="AG62" s="69">
        <f t="shared" si="37"/>
        <v>2328</v>
      </c>
      <c r="AH62" s="69">
        <f t="shared" si="37"/>
        <v>2374</v>
      </c>
      <c r="AI62" s="69">
        <f t="shared" si="37"/>
        <v>2420</v>
      </c>
    </row>
    <row r="63" spans="2:35" s="94" customFormat="1" ht="22.5" customHeight="1">
      <c r="B63" s="152"/>
      <c r="C63" s="149" t="s">
        <v>79</v>
      </c>
      <c r="D63" s="150"/>
      <c r="E63" s="145">
        <v>6700</v>
      </c>
      <c r="F63" s="145">
        <f>E63+300</f>
        <v>7000</v>
      </c>
      <c r="G63" s="145">
        <f aca="true" t="shared" si="38" ref="G63:AI63">F63+300</f>
        <v>7300</v>
      </c>
      <c r="H63" s="145">
        <f t="shared" si="38"/>
        <v>7600</v>
      </c>
      <c r="I63" s="145">
        <f t="shared" si="38"/>
        <v>7900</v>
      </c>
      <c r="J63" s="145">
        <f t="shared" si="38"/>
        <v>8200</v>
      </c>
      <c r="K63" s="145">
        <f t="shared" si="38"/>
        <v>8500</v>
      </c>
      <c r="L63" s="145">
        <f t="shared" si="38"/>
        <v>8800</v>
      </c>
      <c r="M63" s="145">
        <f t="shared" si="38"/>
        <v>9100</v>
      </c>
      <c r="N63" s="145">
        <f t="shared" si="38"/>
        <v>9400</v>
      </c>
      <c r="O63" s="145">
        <f t="shared" si="38"/>
        <v>9700</v>
      </c>
      <c r="P63" s="145">
        <f t="shared" si="38"/>
        <v>10000</v>
      </c>
      <c r="Q63" s="145">
        <f t="shared" si="38"/>
        <v>10300</v>
      </c>
      <c r="R63" s="145">
        <f t="shared" si="38"/>
        <v>10600</v>
      </c>
      <c r="S63" s="145">
        <f t="shared" si="38"/>
        <v>10900</v>
      </c>
      <c r="T63" s="145">
        <f t="shared" si="38"/>
        <v>11200</v>
      </c>
      <c r="U63" s="145">
        <f t="shared" si="38"/>
        <v>11500</v>
      </c>
      <c r="V63" s="145">
        <f t="shared" si="38"/>
        <v>11800</v>
      </c>
      <c r="W63" s="145">
        <f t="shared" si="38"/>
        <v>12100</v>
      </c>
      <c r="X63" s="145">
        <f t="shared" si="38"/>
        <v>12400</v>
      </c>
      <c r="Y63" s="145">
        <f t="shared" si="38"/>
        <v>12700</v>
      </c>
      <c r="Z63" s="145">
        <f t="shared" si="38"/>
        <v>13000</v>
      </c>
      <c r="AA63" s="145">
        <f t="shared" si="38"/>
        <v>13300</v>
      </c>
      <c r="AB63" s="145">
        <f t="shared" si="38"/>
        <v>13600</v>
      </c>
      <c r="AC63" s="145">
        <f t="shared" si="38"/>
        <v>13900</v>
      </c>
      <c r="AD63" s="145">
        <f t="shared" si="38"/>
        <v>14200</v>
      </c>
      <c r="AE63" s="145">
        <f t="shared" si="38"/>
        <v>14500</v>
      </c>
      <c r="AF63" s="145">
        <f t="shared" si="38"/>
        <v>14800</v>
      </c>
      <c r="AG63" s="145">
        <f t="shared" si="38"/>
        <v>15100</v>
      </c>
      <c r="AH63" s="145">
        <f t="shared" si="38"/>
        <v>15400</v>
      </c>
      <c r="AI63" s="145">
        <f t="shared" si="38"/>
        <v>15700</v>
      </c>
    </row>
    <row r="64" spans="2:36" s="96" customFormat="1" ht="22.5" customHeight="1" thickBot="1">
      <c r="B64" s="152"/>
      <c r="C64" s="163" t="s">
        <v>95</v>
      </c>
      <c r="D64" s="164"/>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95"/>
    </row>
    <row r="65" spans="2:36" s="67" customFormat="1" ht="22.5" customHeight="1">
      <c r="B65" s="152"/>
      <c r="C65" s="157" t="s">
        <v>53</v>
      </c>
      <c r="D65" s="158"/>
      <c r="E65" s="71">
        <v>972</v>
      </c>
      <c r="F65" s="71">
        <v>972</v>
      </c>
      <c r="G65" s="71">
        <v>972</v>
      </c>
      <c r="H65" s="71">
        <v>972</v>
      </c>
      <c r="I65" s="71">
        <v>972</v>
      </c>
      <c r="J65" s="71">
        <v>972</v>
      </c>
      <c r="K65" s="71">
        <v>972</v>
      </c>
      <c r="L65" s="71">
        <v>972</v>
      </c>
      <c r="M65" s="71">
        <v>972</v>
      </c>
      <c r="N65" s="71">
        <v>972</v>
      </c>
      <c r="O65" s="71">
        <v>972</v>
      </c>
      <c r="P65" s="71">
        <v>972</v>
      </c>
      <c r="Q65" s="71">
        <v>972</v>
      </c>
      <c r="R65" s="71">
        <v>972</v>
      </c>
      <c r="S65" s="71">
        <v>972</v>
      </c>
      <c r="T65" s="71">
        <v>972</v>
      </c>
      <c r="U65" s="71">
        <v>972</v>
      </c>
      <c r="V65" s="71">
        <v>972</v>
      </c>
      <c r="W65" s="71">
        <v>972</v>
      </c>
      <c r="X65" s="71">
        <v>972</v>
      </c>
      <c r="Y65" s="71">
        <v>972</v>
      </c>
      <c r="Z65" s="71">
        <v>972</v>
      </c>
      <c r="AA65" s="71">
        <v>972</v>
      </c>
      <c r="AB65" s="71">
        <v>972</v>
      </c>
      <c r="AC65" s="71">
        <v>972</v>
      </c>
      <c r="AD65" s="71">
        <v>972</v>
      </c>
      <c r="AE65" s="71">
        <v>972</v>
      </c>
      <c r="AF65" s="71">
        <v>972</v>
      </c>
      <c r="AG65" s="71">
        <v>972</v>
      </c>
      <c r="AH65" s="71">
        <v>972</v>
      </c>
      <c r="AI65" s="71">
        <v>972</v>
      </c>
      <c r="AJ65" s="72"/>
    </row>
    <row r="66" spans="2:36" s="67" customFormat="1" ht="22.5" customHeight="1">
      <c r="B66" s="152"/>
      <c r="C66" s="157" t="s">
        <v>54</v>
      </c>
      <c r="D66" s="158"/>
      <c r="E66" s="71">
        <v>1375</v>
      </c>
      <c r="F66" s="71">
        <v>1375</v>
      </c>
      <c r="G66" s="71">
        <v>1375</v>
      </c>
      <c r="H66" s="71">
        <v>1375</v>
      </c>
      <c r="I66" s="71">
        <v>1375</v>
      </c>
      <c r="J66" s="71">
        <v>1375</v>
      </c>
      <c r="K66" s="71">
        <v>1375</v>
      </c>
      <c r="L66" s="71">
        <v>1375</v>
      </c>
      <c r="M66" s="71">
        <v>1375</v>
      </c>
      <c r="N66" s="71">
        <v>1375</v>
      </c>
      <c r="O66" s="71">
        <v>1375</v>
      </c>
      <c r="P66" s="71">
        <v>1375</v>
      </c>
      <c r="Q66" s="71">
        <v>1375</v>
      </c>
      <c r="R66" s="71">
        <v>1375</v>
      </c>
      <c r="S66" s="71">
        <v>1375</v>
      </c>
      <c r="T66" s="71">
        <v>1375</v>
      </c>
      <c r="U66" s="71">
        <v>1375</v>
      </c>
      <c r="V66" s="71">
        <v>1375</v>
      </c>
      <c r="W66" s="71">
        <v>1375</v>
      </c>
      <c r="X66" s="71">
        <v>1375</v>
      </c>
      <c r="Y66" s="71">
        <v>1375</v>
      </c>
      <c r="Z66" s="71">
        <v>1375</v>
      </c>
      <c r="AA66" s="71">
        <v>1375</v>
      </c>
      <c r="AB66" s="71">
        <v>1375</v>
      </c>
      <c r="AC66" s="71">
        <v>1375</v>
      </c>
      <c r="AD66" s="71">
        <v>1375</v>
      </c>
      <c r="AE66" s="71">
        <v>1375</v>
      </c>
      <c r="AF66" s="71">
        <v>1375</v>
      </c>
      <c r="AG66" s="71">
        <v>1375</v>
      </c>
      <c r="AH66" s="71">
        <v>1375</v>
      </c>
      <c r="AI66" s="71">
        <v>1375</v>
      </c>
      <c r="AJ66" s="72"/>
    </row>
    <row r="67" spans="2:36" s="67" customFormat="1" ht="22.5" customHeight="1">
      <c r="B67" s="152"/>
      <c r="C67" s="157" t="s">
        <v>81</v>
      </c>
      <c r="D67" s="158"/>
      <c r="E67" s="71">
        <f aca="true" t="shared" si="39" ref="E67:AI67">E59/2</f>
        <v>1620</v>
      </c>
      <c r="F67" s="71">
        <f t="shared" si="39"/>
        <v>1690</v>
      </c>
      <c r="G67" s="71">
        <f t="shared" si="39"/>
        <v>1760</v>
      </c>
      <c r="H67" s="71">
        <f t="shared" si="39"/>
        <v>1830</v>
      </c>
      <c r="I67" s="71">
        <f t="shared" si="39"/>
        <v>1900</v>
      </c>
      <c r="J67" s="71">
        <f t="shared" si="39"/>
        <v>1970</v>
      </c>
      <c r="K67" s="71">
        <f t="shared" si="39"/>
        <v>2040</v>
      </c>
      <c r="L67" s="71">
        <f t="shared" si="39"/>
        <v>2110</v>
      </c>
      <c r="M67" s="71">
        <f t="shared" si="39"/>
        <v>2180</v>
      </c>
      <c r="N67" s="71">
        <f t="shared" si="39"/>
        <v>2250</v>
      </c>
      <c r="O67" s="71">
        <f t="shared" si="39"/>
        <v>2320</v>
      </c>
      <c r="P67" s="71">
        <f t="shared" si="39"/>
        <v>2390</v>
      </c>
      <c r="Q67" s="71">
        <f t="shared" si="39"/>
        <v>2460</v>
      </c>
      <c r="R67" s="71">
        <f t="shared" si="39"/>
        <v>2530</v>
      </c>
      <c r="S67" s="71">
        <f t="shared" si="39"/>
        <v>2600</v>
      </c>
      <c r="T67" s="71">
        <f t="shared" si="39"/>
        <v>2670</v>
      </c>
      <c r="U67" s="71">
        <f t="shared" si="39"/>
        <v>2740</v>
      </c>
      <c r="V67" s="71">
        <f t="shared" si="39"/>
        <v>2810</v>
      </c>
      <c r="W67" s="71">
        <f t="shared" si="39"/>
        <v>2880</v>
      </c>
      <c r="X67" s="71">
        <f t="shared" si="39"/>
        <v>2950</v>
      </c>
      <c r="Y67" s="71">
        <f t="shared" si="39"/>
        <v>3020</v>
      </c>
      <c r="Z67" s="71">
        <f t="shared" si="39"/>
        <v>3090</v>
      </c>
      <c r="AA67" s="71">
        <f t="shared" si="39"/>
        <v>3160</v>
      </c>
      <c r="AB67" s="71">
        <f t="shared" si="39"/>
        <v>3230</v>
      </c>
      <c r="AC67" s="71">
        <f t="shared" si="39"/>
        <v>3300</v>
      </c>
      <c r="AD67" s="71">
        <f t="shared" si="39"/>
        <v>3370</v>
      </c>
      <c r="AE67" s="71">
        <f t="shared" si="39"/>
        <v>3440</v>
      </c>
      <c r="AF67" s="71">
        <f t="shared" si="39"/>
        <v>3510</v>
      </c>
      <c r="AG67" s="71">
        <f t="shared" si="39"/>
        <v>3580</v>
      </c>
      <c r="AH67" s="71">
        <f t="shared" si="39"/>
        <v>3650</v>
      </c>
      <c r="AI67" s="71">
        <f t="shared" si="39"/>
        <v>3720</v>
      </c>
      <c r="AJ67" s="72"/>
    </row>
    <row r="68" spans="2:36" s="67" customFormat="1" ht="22.5" customHeight="1">
      <c r="B68" s="152"/>
      <c r="C68" s="157" t="s">
        <v>82</v>
      </c>
      <c r="D68" s="158"/>
      <c r="E68" s="71">
        <f aca="true" t="shared" si="40" ref="E68:AI68">E49</f>
        <v>1932</v>
      </c>
      <c r="F68" s="71">
        <f t="shared" si="40"/>
        <v>1932</v>
      </c>
      <c r="G68" s="71">
        <f t="shared" si="40"/>
        <v>1932</v>
      </c>
      <c r="H68" s="71">
        <f t="shared" si="40"/>
        <v>1932</v>
      </c>
      <c r="I68" s="71">
        <f t="shared" si="40"/>
        <v>1932</v>
      </c>
      <c r="J68" s="71">
        <f t="shared" si="40"/>
        <v>1932</v>
      </c>
      <c r="K68" s="71">
        <f t="shared" si="40"/>
        <v>1932</v>
      </c>
      <c r="L68" s="71">
        <f t="shared" si="40"/>
        <v>1932</v>
      </c>
      <c r="M68" s="71">
        <f t="shared" si="40"/>
        <v>1932</v>
      </c>
      <c r="N68" s="71">
        <f t="shared" si="40"/>
        <v>1932</v>
      </c>
      <c r="O68" s="71">
        <f t="shared" si="40"/>
        <v>1932</v>
      </c>
      <c r="P68" s="71">
        <f t="shared" si="40"/>
        <v>1932</v>
      </c>
      <c r="Q68" s="71">
        <f t="shared" si="40"/>
        <v>1932</v>
      </c>
      <c r="R68" s="71">
        <f t="shared" si="40"/>
        <v>1932</v>
      </c>
      <c r="S68" s="71">
        <f t="shared" si="40"/>
        <v>1932</v>
      </c>
      <c r="T68" s="71">
        <f t="shared" si="40"/>
        <v>1932</v>
      </c>
      <c r="U68" s="71">
        <f t="shared" si="40"/>
        <v>1932</v>
      </c>
      <c r="V68" s="71">
        <f t="shared" si="40"/>
        <v>1932</v>
      </c>
      <c r="W68" s="71">
        <f t="shared" si="40"/>
        <v>1932</v>
      </c>
      <c r="X68" s="71">
        <f t="shared" si="40"/>
        <v>1932</v>
      </c>
      <c r="Y68" s="71">
        <f t="shared" si="40"/>
        <v>1932</v>
      </c>
      <c r="Z68" s="71">
        <f t="shared" si="40"/>
        <v>1932</v>
      </c>
      <c r="AA68" s="71">
        <f t="shared" si="40"/>
        <v>1932</v>
      </c>
      <c r="AB68" s="71">
        <f t="shared" si="40"/>
        <v>1932</v>
      </c>
      <c r="AC68" s="71">
        <f t="shared" si="40"/>
        <v>1932</v>
      </c>
      <c r="AD68" s="71">
        <f t="shared" si="40"/>
        <v>1932</v>
      </c>
      <c r="AE68" s="71">
        <f t="shared" si="40"/>
        <v>1932</v>
      </c>
      <c r="AF68" s="71">
        <f t="shared" si="40"/>
        <v>1932</v>
      </c>
      <c r="AG68" s="71">
        <f t="shared" si="40"/>
        <v>1932</v>
      </c>
      <c r="AH68" s="71">
        <f t="shared" si="40"/>
        <v>1932</v>
      </c>
      <c r="AI68" s="71">
        <f t="shared" si="40"/>
        <v>1932</v>
      </c>
      <c r="AJ68" s="72"/>
    </row>
    <row r="69" spans="2:36" s="67" customFormat="1" ht="22.5" customHeight="1">
      <c r="B69" s="152"/>
      <c r="C69" s="157" t="s">
        <v>83</v>
      </c>
      <c r="D69" s="158"/>
      <c r="E69" s="71">
        <v>300</v>
      </c>
      <c r="F69" s="71">
        <v>300</v>
      </c>
      <c r="G69" s="71">
        <v>300</v>
      </c>
      <c r="H69" s="71">
        <v>300</v>
      </c>
      <c r="I69" s="71">
        <v>300</v>
      </c>
      <c r="J69" s="71">
        <v>300</v>
      </c>
      <c r="K69" s="71">
        <v>300</v>
      </c>
      <c r="L69" s="71">
        <v>300</v>
      </c>
      <c r="M69" s="71">
        <v>300</v>
      </c>
      <c r="N69" s="71">
        <v>300</v>
      </c>
      <c r="O69" s="71">
        <v>300</v>
      </c>
      <c r="P69" s="71">
        <v>300</v>
      </c>
      <c r="Q69" s="71">
        <v>300</v>
      </c>
      <c r="R69" s="71">
        <v>300</v>
      </c>
      <c r="S69" s="71">
        <v>300</v>
      </c>
      <c r="T69" s="71">
        <v>300</v>
      </c>
      <c r="U69" s="71">
        <v>300</v>
      </c>
      <c r="V69" s="71">
        <v>300</v>
      </c>
      <c r="W69" s="71">
        <v>300</v>
      </c>
      <c r="X69" s="71">
        <v>300</v>
      </c>
      <c r="Y69" s="71">
        <v>300</v>
      </c>
      <c r="Z69" s="71">
        <v>300</v>
      </c>
      <c r="AA69" s="71">
        <v>300</v>
      </c>
      <c r="AB69" s="71">
        <v>300</v>
      </c>
      <c r="AC69" s="71">
        <v>300</v>
      </c>
      <c r="AD69" s="71">
        <v>300</v>
      </c>
      <c r="AE69" s="71">
        <v>300</v>
      </c>
      <c r="AF69" s="71">
        <v>300</v>
      </c>
      <c r="AG69" s="71">
        <v>300</v>
      </c>
      <c r="AH69" s="71">
        <v>300</v>
      </c>
      <c r="AI69" s="71">
        <v>300</v>
      </c>
      <c r="AJ69" s="72"/>
    </row>
    <row r="70" spans="2:36" s="67" customFormat="1" ht="22.5" customHeight="1">
      <c r="B70" s="152"/>
      <c r="C70" s="157" t="s">
        <v>55</v>
      </c>
      <c r="D70" s="158"/>
      <c r="E70" s="71">
        <v>0</v>
      </c>
      <c r="F70" s="71">
        <v>0</v>
      </c>
      <c r="G70" s="71">
        <v>0</v>
      </c>
      <c r="H70" s="71">
        <v>0</v>
      </c>
      <c r="I70" s="71">
        <v>0</v>
      </c>
      <c r="J70" s="71">
        <v>0</v>
      </c>
      <c r="K70" s="71">
        <v>0</v>
      </c>
      <c r="L70" s="71">
        <v>0</v>
      </c>
      <c r="M70" s="71">
        <v>0</v>
      </c>
      <c r="N70" s="71">
        <v>0</v>
      </c>
      <c r="O70" s="71">
        <v>0</v>
      </c>
      <c r="P70" s="71">
        <v>0</v>
      </c>
      <c r="Q70" s="71">
        <v>0</v>
      </c>
      <c r="R70" s="71">
        <v>0</v>
      </c>
      <c r="S70" s="71">
        <v>0</v>
      </c>
      <c r="T70" s="71">
        <v>0</v>
      </c>
      <c r="U70" s="71">
        <v>0</v>
      </c>
      <c r="V70" s="71">
        <v>0</v>
      </c>
      <c r="W70" s="71">
        <v>0</v>
      </c>
      <c r="X70" s="71">
        <v>0</v>
      </c>
      <c r="Y70" s="71">
        <v>0</v>
      </c>
      <c r="Z70" s="71">
        <v>0</v>
      </c>
      <c r="AA70" s="71">
        <v>0</v>
      </c>
      <c r="AB70" s="71">
        <v>0</v>
      </c>
      <c r="AC70" s="71">
        <v>0</v>
      </c>
      <c r="AD70" s="71">
        <v>0</v>
      </c>
      <c r="AE70" s="71">
        <v>0</v>
      </c>
      <c r="AF70" s="71">
        <v>0</v>
      </c>
      <c r="AG70" s="71">
        <v>0</v>
      </c>
      <c r="AH70" s="71">
        <v>0</v>
      </c>
      <c r="AI70" s="71">
        <v>0</v>
      </c>
      <c r="AJ70" s="72"/>
    </row>
    <row r="71" spans="2:36" s="67" customFormat="1" ht="22.5" customHeight="1">
      <c r="B71" s="152"/>
      <c r="C71" s="157" t="s">
        <v>84</v>
      </c>
      <c r="D71" s="158"/>
      <c r="E71" s="71">
        <v>0</v>
      </c>
      <c r="F71" s="71">
        <v>0</v>
      </c>
      <c r="G71" s="71">
        <v>0</v>
      </c>
      <c r="H71" s="71">
        <v>0</v>
      </c>
      <c r="I71" s="71">
        <v>0</v>
      </c>
      <c r="J71" s="71">
        <v>0</v>
      </c>
      <c r="K71" s="71">
        <v>0</v>
      </c>
      <c r="L71" s="71">
        <v>0</v>
      </c>
      <c r="M71" s="71">
        <v>0</v>
      </c>
      <c r="N71" s="71">
        <v>0</v>
      </c>
      <c r="O71" s="71">
        <v>0</v>
      </c>
      <c r="P71" s="71">
        <v>0</v>
      </c>
      <c r="Q71" s="71">
        <v>0</v>
      </c>
      <c r="R71" s="71">
        <v>0</v>
      </c>
      <c r="S71" s="71">
        <v>0</v>
      </c>
      <c r="T71" s="71">
        <v>0</v>
      </c>
      <c r="U71" s="71">
        <v>0</v>
      </c>
      <c r="V71" s="71">
        <v>0</v>
      </c>
      <c r="W71" s="71">
        <v>0</v>
      </c>
      <c r="X71" s="71">
        <v>0</v>
      </c>
      <c r="Y71" s="71">
        <v>0</v>
      </c>
      <c r="Z71" s="71">
        <v>0</v>
      </c>
      <c r="AA71" s="71">
        <v>0</v>
      </c>
      <c r="AB71" s="71">
        <v>0</v>
      </c>
      <c r="AC71" s="71">
        <v>0</v>
      </c>
      <c r="AD71" s="71">
        <v>0</v>
      </c>
      <c r="AE71" s="71">
        <v>0</v>
      </c>
      <c r="AF71" s="71">
        <v>0</v>
      </c>
      <c r="AG71" s="71">
        <v>0</v>
      </c>
      <c r="AH71" s="71">
        <v>0</v>
      </c>
      <c r="AI71" s="71">
        <v>0</v>
      </c>
      <c r="AJ71" s="72"/>
    </row>
    <row r="72" spans="2:36" s="67" customFormat="1" ht="22.5" customHeight="1">
      <c r="B72" s="152"/>
      <c r="C72" s="157" t="s">
        <v>66</v>
      </c>
      <c r="D72" s="158"/>
      <c r="E72" s="71">
        <v>0</v>
      </c>
      <c r="F72" s="71">
        <v>0</v>
      </c>
      <c r="G72" s="71">
        <v>0</v>
      </c>
      <c r="H72" s="71">
        <v>0</v>
      </c>
      <c r="I72" s="71">
        <v>0</v>
      </c>
      <c r="J72" s="71">
        <v>0</v>
      </c>
      <c r="K72" s="71">
        <v>0</v>
      </c>
      <c r="L72" s="71">
        <v>0</v>
      </c>
      <c r="M72" s="71">
        <v>0</v>
      </c>
      <c r="N72" s="71">
        <v>0</v>
      </c>
      <c r="O72" s="71">
        <v>0</v>
      </c>
      <c r="P72" s="71">
        <v>0</v>
      </c>
      <c r="Q72" s="71">
        <v>0</v>
      </c>
      <c r="R72" s="71">
        <v>0</v>
      </c>
      <c r="S72" s="71">
        <v>0</v>
      </c>
      <c r="T72" s="71">
        <v>0</v>
      </c>
      <c r="U72" s="71">
        <v>0</v>
      </c>
      <c r="V72" s="71">
        <v>0</v>
      </c>
      <c r="W72" s="71">
        <v>0</v>
      </c>
      <c r="X72" s="71">
        <v>0</v>
      </c>
      <c r="Y72" s="71">
        <v>0</v>
      </c>
      <c r="Z72" s="71">
        <v>0</v>
      </c>
      <c r="AA72" s="71">
        <v>0</v>
      </c>
      <c r="AB72" s="71">
        <v>0</v>
      </c>
      <c r="AC72" s="71">
        <v>0</v>
      </c>
      <c r="AD72" s="71">
        <v>0</v>
      </c>
      <c r="AE72" s="71">
        <v>0</v>
      </c>
      <c r="AF72" s="71">
        <v>0</v>
      </c>
      <c r="AG72" s="71">
        <v>0</v>
      </c>
      <c r="AH72" s="71">
        <v>0</v>
      </c>
      <c r="AI72" s="71">
        <v>0</v>
      </c>
      <c r="AJ72" s="72"/>
    </row>
    <row r="73" spans="2:36" s="67" customFormat="1" ht="22.5" customHeight="1">
      <c r="B73" s="152"/>
      <c r="C73" s="157" t="s">
        <v>85</v>
      </c>
      <c r="D73" s="158"/>
      <c r="E73" s="71">
        <v>0</v>
      </c>
      <c r="F73" s="71">
        <v>0</v>
      </c>
      <c r="G73" s="71">
        <v>0</v>
      </c>
      <c r="H73" s="71">
        <v>0</v>
      </c>
      <c r="I73" s="71">
        <v>0</v>
      </c>
      <c r="J73" s="71">
        <v>0</v>
      </c>
      <c r="K73" s="71">
        <v>0</v>
      </c>
      <c r="L73" s="71">
        <v>0</v>
      </c>
      <c r="M73" s="71">
        <v>0</v>
      </c>
      <c r="N73" s="71">
        <v>0</v>
      </c>
      <c r="O73" s="71">
        <v>0</v>
      </c>
      <c r="P73" s="71">
        <v>0</v>
      </c>
      <c r="Q73" s="71">
        <v>0</v>
      </c>
      <c r="R73" s="71">
        <v>0</v>
      </c>
      <c r="S73" s="71">
        <v>0</v>
      </c>
      <c r="T73" s="71">
        <v>0</v>
      </c>
      <c r="U73" s="71">
        <v>0</v>
      </c>
      <c r="V73" s="71">
        <v>0</v>
      </c>
      <c r="W73" s="71">
        <v>0</v>
      </c>
      <c r="X73" s="71">
        <v>0</v>
      </c>
      <c r="Y73" s="71">
        <v>0</v>
      </c>
      <c r="Z73" s="71">
        <v>0</v>
      </c>
      <c r="AA73" s="71">
        <v>0</v>
      </c>
      <c r="AB73" s="71">
        <v>0</v>
      </c>
      <c r="AC73" s="71">
        <v>0</v>
      </c>
      <c r="AD73" s="71">
        <v>0</v>
      </c>
      <c r="AE73" s="71">
        <v>0</v>
      </c>
      <c r="AF73" s="71">
        <v>0</v>
      </c>
      <c r="AG73" s="71">
        <v>0</v>
      </c>
      <c r="AH73" s="71">
        <v>0</v>
      </c>
      <c r="AI73" s="71">
        <v>0</v>
      </c>
      <c r="AJ73" s="72"/>
    </row>
    <row r="74" spans="2:36" s="67" customFormat="1" ht="22.5" customHeight="1">
      <c r="B74" s="152"/>
      <c r="C74" s="157" t="s">
        <v>88</v>
      </c>
      <c r="D74" s="158"/>
      <c r="E74" s="71">
        <f aca="true" t="shared" si="41" ref="E74:AI74">E60*15/100</f>
        <v>780</v>
      </c>
      <c r="F74" s="73">
        <f t="shared" si="41"/>
        <v>814.5</v>
      </c>
      <c r="G74" s="73">
        <f t="shared" si="41"/>
        <v>849</v>
      </c>
      <c r="H74" s="73">
        <f t="shared" si="41"/>
        <v>883.5</v>
      </c>
      <c r="I74" s="73">
        <f t="shared" si="41"/>
        <v>918</v>
      </c>
      <c r="J74" s="73">
        <f t="shared" si="41"/>
        <v>952.5</v>
      </c>
      <c r="K74" s="73">
        <f t="shared" si="41"/>
        <v>987</v>
      </c>
      <c r="L74" s="73">
        <f t="shared" si="41"/>
        <v>1021.5</v>
      </c>
      <c r="M74" s="73">
        <f t="shared" si="41"/>
        <v>1056</v>
      </c>
      <c r="N74" s="73">
        <f t="shared" si="41"/>
        <v>1090.5</v>
      </c>
      <c r="O74" s="73">
        <f t="shared" si="41"/>
        <v>1125</v>
      </c>
      <c r="P74" s="73">
        <f t="shared" si="41"/>
        <v>1159.5</v>
      </c>
      <c r="Q74" s="73">
        <f t="shared" si="41"/>
        <v>1194</v>
      </c>
      <c r="R74" s="73">
        <f t="shared" si="41"/>
        <v>1228.5</v>
      </c>
      <c r="S74" s="73">
        <f t="shared" si="41"/>
        <v>1263</v>
      </c>
      <c r="T74" s="73">
        <f t="shared" si="41"/>
        <v>1297.5</v>
      </c>
      <c r="U74" s="73">
        <f t="shared" si="41"/>
        <v>1332</v>
      </c>
      <c r="V74" s="73">
        <f t="shared" si="41"/>
        <v>1366.5</v>
      </c>
      <c r="W74" s="73">
        <f t="shared" si="41"/>
        <v>1401</v>
      </c>
      <c r="X74" s="73">
        <f t="shared" si="41"/>
        <v>1435.5</v>
      </c>
      <c r="Y74" s="73">
        <f t="shared" si="41"/>
        <v>1470</v>
      </c>
      <c r="Z74" s="73">
        <f t="shared" si="41"/>
        <v>1504.5</v>
      </c>
      <c r="AA74" s="73">
        <f t="shared" si="41"/>
        <v>1539</v>
      </c>
      <c r="AB74" s="73">
        <f t="shared" si="41"/>
        <v>1573.5</v>
      </c>
      <c r="AC74" s="73">
        <f t="shared" si="41"/>
        <v>1608</v>
      </c>
      <c r="AD74" s="73">
        <f t="shared" si="41"/>
        <v>1642.5</v>
      </c>
      <c r="AE74" s="73">
        <f t="shared" si="41"/>
        <v>1677</v>
      </c>
      <c r="AF74" s="73">
        <f t="shared" si="41"/>
        <v>1711.5</v>
      </c>
      <c r="AG74" s="73">
        <f t="shared" si="41"/>
        <v>1746</v>
      </c>
      <c r="AH74" s="73">
        <f t="shared" si="41"/>
        <v>1780.5</v>
      </c>
      <c r="AI74" s="73">
        <f t="shared" si="41"/>
        <v>1815</v>
      </c>
      <c r="AJ74" s="72"/>
    </row>
    <row r="75" spans="2:36" s="67" customFormat="1" ht="22.5" customHeight="1">
      <c r="B75" s="152"/>
      <c r="C75" s="157" t="s">
        <v>89</v>
      </c>
      <c r="D75" s="158"/>
      <c r="E75" s="71">
        <f aca="true" t="shared" si="42" ref="E75:AI75">E60*10/100</f>
        <v>520</v>
      </c>
      <c r="F75" s="71">
        <f t="shared" si="42"/>
        <v>543</v>
      </c>
      <c r="G75" s="71">
        <f t="shared" si="42"/>
        <v>566</v>
      </c>
      <c r="H75" s="71">
        <f t="shared" si="42"/>
        <v>589</v>
      </c>
      <c r="I75" s="71">
        <f t="shared" si="42"/>
        <v>612</v>
      </c>
      <c r="J75" s="71">
        <f t="shared" si="42"/>
        <v>635</v>
      </c>
      <c r="K75" s="71">
        <f t="shared" si="42"/>
        <v>658</v>
      </c>
      <c r="L75" s="71">
        <f t="shared" si="42"/>
        <v>681</v>
      </c>
      <c r="M75" s="71">
        <f t="shared" si="42"/>
        <v>704</v>
      </c>
      <c r="N75" s="71">
        <f t="shared" si="42"/>
        <v>727</v>
      </c>
      <c r="O75" s="71">
        <f t="shared" si="42"/>
        <v>750</v>
      </c>
      <c r="P75" s="71">
        <f t="shared" si="42"/>
        <v>773</v>
      </c>
      <c r="Q75" s="71">
        <f t="shared" si="42"/>
        <v>796</v>
      </c>
      <c r="R75" s="71">
        <f t="shared" si="42"/>
        <v>819</v>
      </c>
      <c r="S75" s="71">
        <f t="shared" si="42"/>
        <v>842</v>
      </c>
      <c r="T75" s="71">
        <f t="shared" si="42"/>
        <v>865</v>
      </c>
      <c r="U75" s="71">
        <f t="shared" si="42"/>
        <v>888</v>
      </c>
      <c r="V75" s="71">
        <f t="shared" si="42"/>
        <v>911</v>
      </c>
      <c r="W75" s="71">
        <f t="shared" si="42"/>
        <v>934</v>
      </c>
      <c r="X75" s="71">
        <f t="shared" si="42"/>
        <v>957</v>
      </c>
      <c r="Y75" s="71">
        <f t="shared" si="42"/>
        <v>980</v>
      </c>
      <c r="Z75" s="71">
        <f t="shared" si="42"/>
        <v>1003</v>
      </c>
      <c r="AA75" s="71">
        <f t="shared" si="42"/>
        <v>1026</v>
      </c>
      <c r="AB75" s="71">
        <f t="shared" si="42"/>
        <v>1049</v>
      </c>
      <c r="AC75" s="71">
        <f t="shared" si="42"/>
        <v>1072</v>
      </c>
      <c r="AD75" s="71">
        <f t="shared" si="42"/>
        <v>1095</v>
      </c>
      <c r="AE75" s="71">
        <f t="shared" si="42"/>
        <v>1118</v>
      </c>
      <c r="AF75" s="71">
        <f t="shared" si="42"/>
        <v>1141</v>
      </c>
      <c r="AG75" s="71">
        <f t="shared" si="42"/>
        <v>1164</v>
      </c>
      <c r="AH75" s="71">
        <f t="shared" si="42"/>
        <v>1187</v>
      </c>
      <c r="AI75" s="71">
        <f t="shared" si="42"/>
        <v>1210</v>
      </c>
      <c r="AJ75" s="72"/>
    </row>
    <row r="76" spans="2:36" s="67" customFormat="1" ht="22.5" customHeight="1">
      <c r="B76" s="152"/>
      <c r="C76" s="157" t="s">
        <v>90</v>
      </c>
      <c r="D76" s="158"/>
      <c r="E76" s="73">
        <f>E63*7.5/100</f>
        <v>502.5</v>
      </c>
      <c r="F76" s="73">
        <f>F63*7.5/100</f>
        <v>525</v>
      </c>
      <c r="G76" s="73">
        <f aca="true" t="shared" si="43" ref="G76:AI76">G63*7.5/100</f>
        <v>547.5</v>
      </c>
      <c r="H76" s="73">
        <f t="shared" si="43"/>
        <v>570</v>
      </c>
      <c r="I76" s="73">
        <f t="shared" si="43"/>
        <v>592.5</v>
      </c>
      <c r="J76" s="73">
        <f t="shared" si="43"/>
        <v>615</v>
      </c>
      <c r="K76" s="73">
        <f t="shared" si="43"/>
        <v>637.5</v>
      </c>
      <c r="L76" s="73">
        <f t="shared" si="43"/>
        <v>660</v>
      </c>
      <c r="M76" s="73">
        <f t="shared" si="43"/>
        <v>682.5</v>
      </c>
      <c r="N76" s="73">
        <f t="shared" si="43"/>
        <v>705</v>
      </c>
      <c r="O76" s="73">
        <f t="shared" si="43"/>
        <v>727.5</v>
      </c>
      <c r="P76" s="73">
        <f t="shared" si="43"/>
        <v>750</v>
      </c>
      <c r="Q76" s="73">
        <f t="shared" si="43"/>
        <v>772.5</v>
      </c>
      <c r="R76" s="73">
        <f t="shared" si="43"/>
        <v>795</v>
      </c>
      <c r="S76" s="73">
        <f t="shared" si="43"/>
        <v>817.5</v>
      </c>
      <c r="T76" s="73">
        <f t="shared" si="43"/>
        <v>840</v>
      </c>
      <c r="U76" s="73">
        <f t="shared" si="43"/>
        <v>862.5</v>
      </c>
      <c r="V76" s="73">
        <f t="shared" si="43"/>
        <v>885</v>
      </c>
      <c r="W76" s="73">
        <f t="shared" si="43"/>
        <v>907.5</v>
      </c>
      <c r="X76" s="73">
        <f t="shared" si="43"/>
        <v>930</v>
      </c>
      <c r="Y76" s="73">
        <f t="shared" si="43"/>
        <v>952.5</v>
      </c>
      <c r="Z76" s="73">
        <f t="shared" si="43"/>
        <v>975</v>
      </c>
      <c r="AA76" s="73">
        <f t="shared" si="43"/>
        <v>997.5</v>
      </c>
      <c r="AB76" s="73">
        <f t="shared" si="43"/>
        <v>1020</v>
      </c>
      <c r="AC76" s="73">
        <f t="shared" si="43"/>
        <v>1042.5</v>
      </c>
      <c r="AD76" s="73">
        <f t="shared" si="43"/>
        <v>1065</v>
      </c>
      <c r="AE76" s="73">
        <f t="shared" si="43"/>
        <v>1087.5</v>
      </c>
      <c r="AF76" s="73">
        <f t="shared" si="43"/>
        <v>1110</v>
      </c>
      <c r="AG76" s="73">
        <f t="shared" si="43"/>
        <v>1132.5</v>
      </c>
      <c r="AH76" s="73">
        <f t="shared" si="43"/>
        <v>1155</v>
      </c>
      <c r="AI76" s="73">
        <f t="shared" si="43"/>
        <v>1177.5</v>
      </c>
      <c r="AJ76" s="72"/>
    </row>
    <row r="77" spans="2:36" s="67" customFormat="1" ht="22.5" customHeight="1" thickBot="1">
      <c r="B77" s="153"/>
      <c r="C77" s="167" t="s">
        <v>60</v>
      </c>
      <c r="D77" s="168"/>
      <c r="E77" s="73">
        <f>SUM(E63:E76)</f>
        <v>14701.5</v>
      </c>
      <c r="F77" s="73">
        <f aca="true" t="shared" si="44" ref="F77:AI77">SUM(F63:F76)</f>
        <v>15151.5</v>
      </c>
      <c r="G77" s="73">
        <f t="shared" si="44"/>
        <v>15601.5</v>
      </c>
      <c r="H77" s="73">
        <f t="shared" si="44"/>
        <v>16051.5</v>
      </c>
      <c r="I77" s="73">
        <f t="shared" si="44"/>
        <v>16501.5</v>
      </c>
      <c r="J77" s="73">
        <f t="shared" si="44"/>
        <v>16951.5</v>
      </c>
      <c r="K77" s="73">
        <f t="shared" si="44"/>
        <v>17401.5</v>
      </c>
      <c r="L77" s="73">
        <f t="shared" si="44"/>
        <v>17851.5</v>
      </c>
      <c r="M77" s="73">
        <f t="shared" si="44"/>
        <v>18301.5</v>
      </c>
      <c r="N77" s="73">
        <f t="shared" si="44"/>
        <v>18751.5</v>
      </c>
      <c r="O77" s="73">
        <f t="shared" si="44"/>
        <v>19201.5</v>
      </c>
      <c r="P77" s="73">
        <f t="shared" si="44"/>
        <v>19651.5</v>
      </c>
      <c r="Q77" s="73">
        <f t="shared" si="44"/>
        <v>20101.5</v>
      </c>
      <c r="R77" s="73">
        <f t="shared" si="44"/>
        <v>20551.5</v>
      </c>
      <c r="S77" s="73">
        <f t="shared" si="44"/>
        <v>21001.5</v>
      </c>
      <c r="T77" s="73">
        <f t="shared" si="44"/>
        <v>21451.5</v>
      </c>
      <c r="U77" s="73">
        <f t="shared" si="44"/>
        <v>21901.5</v>
      </c>
      <c r="V77" s="73">
        <f t="shared" si="44"/>
        <v>22351.5</v>
      </c>
      <c r="W77" s="73">
        <f t="shared" si="44"/>
        <v>22801.5</v>
      </c>
      <c r="X77" s="73">
        <f t="shared" si="44"/>
        <v>23251.5</v>
      </c>
      <c r="Y77" s="73">
        <f t="shared" si="44"/>
        <v>23701.5</v>
      </c>
      <c r="Z77" s="73">
        <f t="shared" si="44"/>
        <v>24151.5</v>
      </c>
      <c r="AA77" s="73">
        <f t="shared" si="44"/>
        <v>24601.5</v>
      </c>
      <c r="AB77" s="73">
        <f t="shared" si="44"/>
        <v>25051.5</v>
      </c>
      <c r="AC77" s="73">
        <f t="shared" si="44"/>
        <v>25501.5</v>
      </c>
      <c r="AD77" s="73">
        <f t="shared" si="44"/>
        <v>25951.5</v>
      </c>
      <c r="AE77" s="73">
        <f t="shared" si="44"/>
        <v>26401.5</v>
      </c>
      <c r="AF77" s="73">
        <f t="shared" si="44"/>
        <v>26851.5</v>
      </c>
      <c r="AG77" s="73">
        <f t="shared" si="44"/>
        <v>27301.5</v>
      </c>
      <c r="AH77" s="73">
        <f t="shared" si="44"/>
        <v>27751.5</v>
      </c>
      <c r="AI77" s="73">
        <f t="shared" si="44"/>
        <v>28201.5</v>
      </c>
      <c r="AJ77" s="72"/>
    </row>
    <row r="78" spans="2:35" s="68" customFormat="1" ht="22.5" customHeight="1">
      <c r="B78" s="151">
        <v>5</v>
      </c>
      <c r="C78" s="75" t="s">
        <v>8</v>
      </c>
      <c r="D78" s="62" t="s">
        <v>4</v>
      </c>
      <c r="E78" s="62">
        <v>3340</v>
      </c>
      <c r="F78" s="62">
        <f>E78+160</f>
        <v>3500</v>
      </c>
      <c r="G78" s="62">
        <f aca="true" t="shared" si="45" ref="G78:AI78">F78+160</f>
        <v>3660</v>
      </c>
      <c r="H78" s="62">
        <f t="shared" si="45"/>
        <v>3820</v>
      </c>
      <c r="I78" s="62">
        <f t="shared" si="45"/>
        <v>3980</v>
      </c>
      <c r="J78" s="62">
        <f t="shared" si="45"/>
        <v>4140</v>
      </c>
      <c r="K78" s="62">
        <f t="shared" si="45"/>
        <v>4300</v>
      </c>
      <c r="L78" s="62">
        <f t="shared" si="45"/>
        <v>4460</v>
      </c>
      <c r="M78" s="62">
        <f t="shared" si="45"/>
        <v>4620</v>
      </c>
      <c r="N78" s="62">
        <f t="shared" si="45"/>
        <v>4780</v>
      </c>
      <c r="O78" s="62">
        <f t="shared" si="45"/>
        <v>4940</v>
      </c>
      <c r="P78" s="62">
        <f t="shared" si="45"/>
        <v>5100</v>
      </c>
      <c r="Q78" s="62">
        <f t="shared" si="45"/>
        <v>5260</v>
      </c>
      <c r="R78" s="62">
        <f t="shared" si="45"/>
        <v>5420</v>
      </c>
      <c r="S78" s="62">
        <f t="shared" si="45"/>
        <v>5580</v>
      </c>
      <c r="T78" s="62">
        <f t="shared" si="45"/>
        <v>5740</v>
      </c>
      <c r="U78" s="62">
        <f t="shared" si="45"/>
        <v>5900</v>
      </c>
      <c r="V78" s="62">
        <f t="shared" si="45"/>
        <v>6060</v>
      </c>
      <c r="W78" s="62">
        <f t="shared" si="45"/>
        <v>6220</v>
      </c>
      <c r="X78" s="62">
        <f t="shared" si="45"/>
        <v>6380</v>
      </c>
      <c r="Y78" s="62">
        <f t="shared" si="45"/>
        <v>6540</v>
      </c>
      <c r="Z78" s="62">
        <f t="shared" si="45"/>
        <v>6700</v>
      </c>
      <c r="AA78" s="62">
        <f t="shared" si="45"/>
        <v>6860</v>
      </c>
      <c r="AB78" s="62">
        <f t="shared" si="45"/>
        <v>7020</v>
      </c>
      <c r="AC78" s="62">
        <f t="shared" si="45"/>
        <v>7180</v>
      </c>
      <c r="AD78" s="62">
        <f t="shared" si="45"/>
        <v>7340</v>
      </c>
      <c r="AE78" s="62">
        <f t="shared" si="45"/>
        <v>7500</v>
      </c>
      <c r="AF78" s="62">
        <f t="shared" si="45"/>
        <v>7660</v>
      </c>
      <c r="AG78" s="62">
        <f t="shared" si="45"/>
        <v>7820</v>
      </c>
      <c r="AH78" s="62">
        <f t="shared" si="45"/>
        <v>7980</v>
      </c>
      <c r="AI78" s="62">
        <f t="shared" si="45"/>
        <v>8140</v>
      </c>
    </row>
    <row r="79" spans="2:35" s="97" customFormat="1" ht="22.5" customHeight="1">
      <c r="B79" s="152"/>
      <c r="C79" s="87" t="s">
        <v>32</v>
      </c>
      <c r="D79" s="88" t="s">
        <v>26</v>
      </c>
      <c r="E79" s="88">
        <v>5400</v>
      </c>
      <c r="F79" s="101">
        <f>E79+260</f>
        <v>5660</v>
      </c>
      <c r="G79" s="101">
        <f aca="true" t="shared" si="46" ref="G79:AI79">F79+260</f>
        <v>5920</v>
      </c>
      <c r="H79" s="88">
        <f t="shared" si="46"/>
        <v>6180</v>
      </c>
      <c r="I79" s="88">
        <f t="shared" si="46"/>
        <v>6440</v>
      </c>
      <c r="J79" s="88">
        <f t="shared" si="46"/>
        <v>6700</v>
      </c>
      <c r="K79" s="88">
        <f t="shared" si="46"/>
        <v>6960</v>
      </c>
      <c r="L79" s="88">
        <f t="shared" si="46"/>
        <v>7220</v>
      </c>
      <c r="M79" s="88">
        <f t="shared" si="46"/>
        <v>7480</v>
      </c>
      <c r="N79" s="88">
        <f t="shared" si="46"/>
        <v>7740</v>
      </c>
      <c r="O79" s="88">
        <f t="shared" si="46"/>
        <v>8000</v>
      </c>
      <c r="P79" s="88">
        <f t="shared" si="46"/>
        <v>8260</v>
      </c>
      <c r="Q79" s="88">
        <f t="shared" si="46"/>
        <v>8520</v>
      </c>
      <c r="R79" s="88">
        <f t="shared" si="46"/>
        <v>8780</v>
      </c>
      <c r="S79" s="88">
        <f t="shared" si="46"/>
        <v>9040</v>
      </c>
      <c r="T79" s="88">
        <f t="shared" si="46"/>
        <v>9300</v>
      </c>
      <c r="U79" s="88">
        <f t="shared" si="46"/>
        <v>9560</v>
      </c>
      <c r="V79" s="88">
        <f t="shared" si="46"/>
        <v>9820</v>
      </c>
      <c r="W79" s="88">
        <f t="shared" si="46"/>
        <v>10080</v>
      </c>
      <c r="X79" s="88">
        <f t="shared" si="46"/>
        <v>10340</v>
      </c>
      <c r="Y79" s="88">
        <f t="shared" si="46"/>
        <v>10600</v>
      </c>
      <c r="Z79" s="88">
        <f t="shared" si="46"/>
        <v>10860</v>
      </c>
      <c r="AA79" s="88">
        <f t="shared" si="46"/>
        <v>11120</v>
      </c>
      <c r="AB79" s="88">
        <f t="shared" si="46"/>
        <v>11380</v>
      </c>
      <c r="AC79" s="88">
        <f t="shared" si="46"/>
        <v>11640</v>
      </c>
      <c r="AD79" s="88">
        <f t="shared" si="46"/>
        <v>11900</v>
      </c>
      <c r="AE79" s="88">
        <f t="shared" si="46"/>
        <v>12160</v>
      </c>
      <c r="AF79" s="88">
        <f t="shared" si="46"/>
        <v>12420</v>
      </c>
      <c r="AG79" s="88">
        <f t="shared" si="46"/>
        <v>12680</v>
      </c>
      <c r="AH79" s="88">
        <f t="shared" si="46"/>
        <v>12940</v>
      </c>
      <c r="AI79" s="88">
        <f t="shared" si="46"/>
        <v>13200</v>
      </c>
    </row>
    <row r="80" spans="2:35" s="68" customFormat="1" ht="22.5" customHeight="1">
      <c r="B80" s="152"/>
      <c r="C80" s="155" t="s">
        <v>58</v>
      </c>
      <c r="D80" s="156"/>
      <c r="E80" s="69">
        <f aca="true" t="shared" si="47" ref="E80:AI80">E78*15/100</f>
        <v>501</v>
      </c>
      <c r="F80" s="69">
        <f t="shared" si="47"/>
        <v>525</v>
      </c>
      <c r="G80" s="69">
        <f t="shared" si="47"/>
        <v>549</v>
      </c>
      <c r="H80" s="69">
        <f t="shared" si="47"/>
        <v>573</v>
      </c>
      <c r="I80" s="69">
        <f t="shared" si="47"/>
        <v>597</v>
      </c>
      <c r="J80" s="69">
        <f t="shared" si="47"/>
        <v>621</v>
      </c>
      <c r="K80" s="69">
        <f t="shared" si="47"/>
        <v>645</v>
      </c>
      <c r="L80" s="69">
        <f t="shared" si="47"/>
        <v>669</v>
      </c>
      <c r="M80" s="69">
        <f t="shared" si="47"/>
        <v>693</v>
      </c>
      <c r="N80" s="69">
        <f t="shared" si="47"/>
        <v>717</v>
      </c>
      <c r="O80" s="69">
        <f t="shared" si="47"/>
        <v>741</v>
      </c>
      <c r="P80" s="69">
        <f t="shared" si="47"/>
        <v>765</v>
      </c>
      <c r="Q80" s="69">
        <f t="shared" si="47"/>
        <v>789</v>
      </c>
      <c r="R80" s="69">
        <f t="shared" si="47"/>
        <v>813</v>
      </c>
      <c r="S80" s="69">
        <f t="shared" si="47"/>
        <v>837</v>
      </c>
      <c r="T80" s="69">
        <f t="shared" si="47"/>
        <v>861</v>
      </c>
      <c r="U80" s="69">
        <f t="shared" si="47"/>
        <v>885</v>
      </c>
      <c r="V80" s="69">
        <f t="shared" si="47"/>
        <v>909</v>
      </c>
      <c r="W80" s="69">
        <f t="shared" si="47"/>
        <v>933</v>
      </c>
      <c r="X80" s="69">
        <f t="shared" si="47"/>
        <v>957</v>
      </c>
      <c r="Y80" s="69">
        <f t="shared" si="47"/>
        <v>981</v>
      </c>
      <c r="Z80" s="69">
        <f t="shared" si="47"/>
        <v>1005</v>
      </c>
      <c r="AA80" s="69">
        <f t="shared" si="47"/>
        <v>1029</v>
      </c>
      <c r="AB80" s="69">
        <f t="shared" si="47"/>
        <v>1053</v>
      </c>
      <c r="AC80" s="69">
        <f t="shared" si="47"/>
        <v>1077</v>
      </c>
      <c r="AD80" s="69">
        <f t="shared" si="47"/>
        <v>1101</v>
      </c>
      <c r="AE80" s="69">
        <f t="shared" si="47"/>
        <v>1125</v>
      </c>
      <c r="AF80" s="69">
        <f t="shared" si="47"/>
        <v>1149</v>
      </c>
      <c r="AG80" s="69">
        <f t="shared" si="47"/>
        <v>1173</v>
      </c>
      <c r="AH80" s="69">
        <f t="shared" si="47"/>
        <v>1197</v>
      </c>
      <c r="AI80" s="69">
        <f t="shared" si="47"/>
        <v>1221</v>
      </c>
    </row>
    <row r="81" spans="2:35" s="68" customFormat="1" ht="22.5" customHeight="1">
      <c r="B81" s="152"/>
      <c r="C81" s="155" t="s">
        <v>80</v>
      </c>
      <c r="D81" s="156"/>
      <c r="E81" s="69">
        <f aca="true" t="shared" si="48" ref="E81:AI81">E79*20/100</f>
        <v>1080</v>
      </c>
      <c r="F81" s="69">
        <f t="shared" si="48"/>
        <v>1132</v>
      </c>
      <c r="G81" s="69">
        <f t="shared" si="48"/>
        <v>1184</v>
      </c>
      <c r="H81" s="69">
        <f t="shared" si="48"/>
        <v>1236</v>
      </c>
      <c r="I81" s="69">
        <f t="shared" si="48"/>
        <v>1288</v>
      </c>
      <c r="J81" s="69">
        <f t="shared" si="48"/>
        <v>1340</v>
      </c>
      <c r="K81" s="69">
        <f t="shared" si="48"/>
        <v>1392</v>
      </c>
      <c r="L81" s="69">
        <f t="shared" si="48"/>
        <v>1444</v>
      </c>
      <c r="M81" s="69">
        <f t="shared" si="48"/>
        <v>1496</v>
      </c>
      <c r="N81" s="69">
        <f t="shared" si="48"/>
        <v>1548</v>
      </c>
      <c r="O81" s="69">
        <f t="shared" si="48"/>
        <v>1600</v>
      </c>
      <c r="P81" s="69">
        <f t="shared" si="48"/>
        <v>1652</v>
      </c>
      <c r="Q81" s="69">
        <f t="shared" si="48"/>
        <v>1704</v>
      </c>
      <c r="R81" s="69">
        <f t="shared" si="48"/>
        <v>1756</v>
      </c>
      <c r="S81" s="69">
        <f t="shared" si="48"/>
        <v>1808</v>
      </c>
      <c r="T81" s="69">
        <f t="shared" si="48"/>
        <v>1860</v>
      </c>
      <c r="U81" s="69">
        <f t="shared" si="48"/>
        <v>1912</v>
      </c>
      <c r="V81" s="69">
        <f t="shared" si="48"/>
        <v>1964</v>
      </c>
      <c r="W81" s="69">
        <f t="shared" si="48"/>
        <v>2016</v>
      </c>
      <c r="X81" s="69">
        <f t="shared" si="48"/>
        <v>2068</v>
      </c>
      <c r="Y81" s="69">
        <f t="shared" si="48"/>
        <v>2120</v>
      </c>
      <c r="Z81" s="69">
        <f t="shared" si="48"/>
        <v>2172</v>
      </c>
      <c r="AA81" s="69">
        <f t="shared" si="48"/>
        <v>2224</v>
      </c>
      <c r="AB81" s="69">
        <f t="shared" si="48"/>
        <v>2276</v>
      </c>
      <c r="AC81" s="69">
        <f t="shared" si="48"/>
        <v>2328</v>
      </c>
      <c r="AD81" s="69">
        <f t="shared" si="48"/>
        <v>2380</v>
      </c>
      <c r="AE81" s="69">
        <f t="shared" si="48"/>
        <v>2432</v>
      </c>
      <c r="AF81" s="69">
        <f t="shared" si="48"/>
        <v>2484</v>
      </c>
      <c r="AG81" s="69">
        <f t="shared" si="48"/>
        <v>2536</v>
      </c>
      <c r="AH81" s="69">
        <f t="shared" si="48"/>
        <v>2588</v>
      </c>
      <c r="AI81" s="69">
        <f t="shared" si="48"/>
        <v>2640</v>
      </c>
    </row>
    <row r="82" spans="2:35" s="94" customFormat="1" ht="22.5" customHeight="1">
      <c r="B82" s="152"/>
      <c r="C82" s="149" t="s">
        <v>79</v>
      </c>
      <c r="D82" s="150"/>
      <c r="E82" s="145">
        <v>7000</v>
      </c>
      <c r="F82" s="145">
        <f>E82+340</f>
        <v>7340</v>
      </c>
      <c r="G82" s="145">
        <f aca="true" t="shared" si="49" ref="G82:AI82">F82+340</f>
        <v>7680</v>
      </c>
      <c r="H82" s="145">
        <f t="shared" si="49"/>
        <v>8020</v>
      </c>
      <c r="I82" s="145">
        <f t="shared" si="49"/>
        <v>8360</v>
      </c>
      <c r="J82" s="145">
        <f t="shared" si="49"/>
        <v>8700</v>
      </c>
      <c r="K82" s="145">
        <f t="shared" si="49"/>
        <v>9040</v>
      </c>
      <c r="L82" s="145">
        <f t="shared" si="49"/>
        <v>9380</v>
      </c>
      <c r="M82" s="145">
        <f t="shared" si="49"/>
        <v>9720</v>
      </c>
      <c r="N82" s="145">
        <f t="shared" si="49"/>
        <v>10060</v>
      </c>
      <c r="O82" s="145">
        <f t="shared" si="49"/>
        <v>10400</v>
      </c>
      <c r="P82" s="145">
        <f t="shared" si="49"/>
        <v>10740</v>
      </c>
      <c r="Q82" s="145">
        <f t="shared" si="49"/>
        <v>11080</v>
      </c>
      <c r="R82" s="145">
        <f t="shared" si="49"/>
        <v>11420</v>
      </c>
      <c r="S82" s="145">
        <f t="shared" si="49"/>
        <v>11760</v>
      </c>
      <c r="T82" s="145">
        <f t="shared" si="49"/>
        <v>12100</v>
      </c>
      <c r="U82" s="145">
        <f t="shared" si="49"/>
        <v>12440</v>
      </c>
      <c r="V82" s="145">
        <f t="shared" si="49"/>
        <v>12780</v>
      </c>
      <c r="W82" s="145">
        <f t="shared" si="49"/>
        <v>13120</v>
      </c>
      <c r="X82" s="145">
        <f t="shared" si="49"/>
        <v>13460</v>
      </c>
      <c r="Y82" s="145">
        <f t="shared" si="49"/>
        <v>13800</v>
      </c>
      <c r="Z82" s="145">
        <f t="shared" si="49"/>
        <v>14140</v>
      </c>
      <c r="AA82" s="145">
        <f t="shared" si="49"/>
        <v>14480</v>
      </c>
      <c r="AB82" s="145">
        <f t="shared" si="49"/>
        <v>14820</v>
      </c>
      <c r="AC82" s="145">
        <f t="shared" si="49"/>
        <v>15160</v>
      </c>
      <c r="AD82" s="145">
        <f t="shared" si="49"/>
        <v>15500</v>
      </c>
      <c r="AE82" s="145">
        <f t="shared" si="49"/>
        <v>15840</v>
      </c>
      <c r="AF82" s="145">
        <f t="shared" si="49"/>
        <v>16180</v>
      </c>
      <c r="AG82" s="145">
        <f t="shared" si="49"/>
        <v>16520</v>
      </c>
      <c r="AH82" s="145">
        <f t="shared" si="49"/>
        <v>16860</v>
      </c>
      <c r="AI82" s="145">
        <f t="shared" si="49"/>
        <v>17200</v>
      </c>
    </row>
    <row r="83" spans="2:36" s="99" customFormat="1" ht="22.5" customHeight="1" thickBot="1">
      <c r="B83" s="152"/>
      <c r="C83" s="163" t="s">
        <v>96</v>
      </c>
      <c r="D83" s="164"/>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98"/>
    </row>
    <row r="84" spans="2:36" s="67" customFormat="1" ht="22.5" customHeight="1">
      <c r="B84" s="152"/>
      <c r="C84" s="157" t="s">
        <v>53</v>
      </c>
      <c r="D84" s="158"/>
      <c r="E84" s="71">
        <v>1002</v>
      </c>
      <c r="F84" s="71">
        <v>1002</v>
      </c>
      <c r="G84" s="71">
        <v>1002</v>
      </c>
      <c r="H84" s="71">
        <v>1002</v>
      </c>
      <c r="I84" s="71">
        <v>1002</v>
      </c>
      <c r="J84" s="71">
        <v>1002</v>
      </c>
      <c r="K84" s="71">
        <v>1002</v>
      </c>
      <c r="L84" s="71">
        <v>1002</v>
      </c>
      <c r="M84" s="71">
        <v>1002</v>
      </c>
      <c r="N84" s="71">
        <v>1002</v>
      </c>
      <c r="O84" s="71">
        <v>1002</v>
      </c>
      <c r="P84" s="71">
        <v>1002</v>
      </c>
      <c r="Q84" s="71">
        <v>1002</v>
      </c>
      <c r="R84" s="71">
        <v>1002</v>
      </c>
      <c r="S84" s="71">
        <v>1002</v>
      </c>
      <c r="T84" s="71">
        <v>1002</v>
      </c>
      <c r="U84" s="71">
        <v>1002</v>
      </c>
      <c r="V84" s="71">
        <v>1002</v>
      </c>
      <c r="W84" s="71">
        <v>1002</v>
      </c>
      <c r="X84" s="71">
        <v>1002</v>
      </c>
      <c r="Y84" s="71">
        <v>1002</v>
      </c>
      <c r="Z84" s="71">
        <v>1002</v>
      </c>
      <c r="AA84" s="71">
        <v>1002</v>
      </c>
      <c r="AB84" s="71">
        <v>1002</v>
      </c>
      <c r="AC84" s="71">
        <v>1002</v>
      </c>
      <c r="AD84" s="71">
        <v>1002</v>
      </c>
      <c r="AE84" s="71">
        <v>1002</v>
      </c>
      <c r="AF84" s="71">
        <v>1002</v>
      </c>
      <c r="AG84" s="71">
        <v>1002</v>
      </c>
      <c r="AH84" s="71">
        <v>1002</v>
      </c>
      <c r="AI84" s="71">
        <v>1002</v>
      </c>
      <c r="AJ84" s="72"/>
    </row>
    <row r="85" spans="2:36" s="67" customFormat="1" ht="22.5" customHeight="1">
      <c r="B85" s="152"/>
      <c r="C85" s="157" t="s">
        <v>54</v>
      </c>
      <c r="D85" s="158"/>
      <c r="E85" s="71">
        <v>1375</v>
      </c>
      <c r="F85" s="71">
        <v>1375</v>
      </c>
      <c r="G85" s="71">
        <v>1375</v>
      </c>
      <c r="H85" s="71">
        <v>1375</v>
      </c>
      <c r="I85" s="71">
        <v>1375</v>
      </c>
      <c r="J85" s="71">
        <v>1375</v>
      </c>
      <c r="K85" s="71">
        <v>1375</v>
      </c>
      <c r="L85" s="71">
        <v>1375</v>
      </c>
      <c r="M85" s="71">
        <v>1375</v>
      </c>
      <c r="N85" s="71">
        <v>1375</v>
      </c>
      <c r="O85" s="71">
        <v>1375</v>
      </c>
      <c r="P85" s="71">
        <v>1375</v>
      </c>
      <c r="Q85" s="71">
        <v>1375</v>
      </c>
      <c r="R85" s="71">
        <v>1375</v>
      </c>
      <c r="S85" s="71">
        <v>1375</v>
      </c>
      <c r="T85" s="71">
        <v>1375</v>
      </c>
      <c r="U85" s="71">
        <v>1375</v>
      </c>
      <c r="V85" s="71">
        <v>1375</v>
      </c>
      <c r="W85" s="71">
        <v>1375</v>
      </c>
      <c r="X85" s="71">
        <v>1375</v>
      </c>
      <c r="Y85" s="71">
        <v>1375</v>
      </c>
      <c r="Z85" s="71">
        <v>1375</v>
      </c>
      <c r="AA85" s="71">
        <v>1375</v>
      </c>
      <c r="AB85" s="71">
        <v>1375</v>
      </c>
      <c r="AC85" s="71">
        <v>1375</v>
      </c>
      <c r="AD85" s="71">
        <v>1375</v>
      </c>
      <c r="AE85" s="71">
        <v>1375</v>
      </c>
      <c r="AF85" s="71">
        <v>1375</v>
      </c>
      <c r="AG85" s="71">
        <v>1375</v>
      </c>
      <c r="AH85" s="71">
        <v>1375</v>
      </c>
      <c r="AI85" s="71">
        <v>1375</v>
      </c>
      <c r="AJ85" s="72"/>
    </row>
    <row r="86" spans="2:36" s="67" customFormat="1" ht="22.5" customHeight="1">
      <c r="B86" s="152"/>
      <c r="C86" s="157" t="s">
        <v>81</v>
      </c>
      <c r="D86" s="158"/>
      <c r="E86" s="71">
        <f aca="true" t="shared" si="50" ref="E86:AI86">E78/2</f>
        <v>1670</v>
      </c>
      <c r="F86" s="71">
        <f t="shared" si="50"/>
        <v>1750</v>
      </c>
      <c r="G86" s="71">
        <f t="shared" si="50"/>
        <v>1830</v>
      </c>
      <c r="H86" s="71">
        <f t="shared" si="50"/>
        <v>1910</v>
      </c>
      <c r="I86" s="71">
        <f t="shared" si="50"/>
        <v>1990</v>
      </c>
      <c r="J86" s="71">
        <f t="shared" si="50"/>
        <v>2070</v>
      </c>
      <c r="K86" s="71">
        <f t="shared" si="50"/>
        <v>2150</v>
      </c>
      <c r="L86" s="71">
        <f t="shared" si="50"/>
        <v>2230</v>
      </c>
      <c r="M86" s="71">
        <f t="shared" si="50"/>
        <v>2310</v>
      </c>
      <c r="N86" s="71">
        <f t="shared" si="50"/>
        <v>2390</v>
      </c>
      <c r="O86" s="71">
        <f t="shared" si="50"/>
        <v>2470</v>
      </c>
      <c r="P86" s="71">
        <f t="shared" si="50"/>
        <v>2550</v>
      </c>
      <c r="Q86" s="71">
        <f t="shared" si="50"/>
        <v>2630</v>
      </c>
      <c r="R86" s="71">
        <f t="shared" si="50"/>
        <v>2710</v>
      </c>
      <c r="S86" s="71">
        <f t="shared" si="50"/>
        <v>2790</v>
      </c>
      <c r="T86" s="71">
        <f t="shared" si="50"/>
        <v>2870</v>
      </c>
      <c r="U86" s="71">
        <f t="shared" si="50"/>
        <v>2950</v>
      </c>
      <c r="V86" s="71">
        <f t="shared" si="50"/>
        <v>3030</v>
      </c>
      <c r="W86" s="71">
        <f t="shared" si="50"/>
        <v>3110</v>
      </c>
      <c r="X86" s="71">
        <f t="shared" si="50"/>
        <v>3190</v>
      </c>
      <c r="Y86" s="71">
        <f t="shared" si="50"/>
        <v>3270</v>
      </c>
      <c r="Z86" s="71">
        <f t="shared" si="50"/>
        <v>3350</v>
      </c>
      <c r="AA86" s="71">
        <f t="shared" si="50"/>
        <v>3430</v>
      </c>
      <c r="AB86" s="71">
        <f t="shared" si="50"/>
        <v>3510</v>
      </c>
      <c r="AC86" s="71">
        <f t="shared" si="50"/>
        <v>3590</v>
      </c>
      <c r="AD86" s="71">
        <f t="shared" si="50"/>
        <v>3670</v>
      </c>
      <c r="AE86" s="71">
        <f t="shared" si="50"/>
        <v>3750</v>
      </c>
      <c r="AF86" s="71">
        <f t="shared" si="50"/>
        <v>3830</v>
      </c>
      <c r="AG86" s="71">
        <f t="shared" si="50"/>
        <v>3910</v>
      </c>
      <c r="AH86" s="71">
        <f t="shared" si="50"/>
        <v>3990</v>
      </c>
      <c r="AI86" s="71">
        <f t="shared" si="50"/>
        <v>4070</v>
      </c>
      <c r="AJ86" s="72"/>
    </row>
    <row r="87" spans="2:36" s="67" customFormat="1" ht="22.5" customHeight="1">
      <c r="B87" s="152"/>
      <c r="C87" s="157" t="s">
        <v>82</v>
      </c>
      <c r="D87" s="158"/>
      <c r="E87" s="71">
        <f aca="true" t="shared" si="51" ref="E87:AI87">E68</f>
        <v>1932</v>
      </c>
      <c r="F87" s="71">
        <f t="shared" si="51"/>
        <v>1932</v>
      </c>
      <c r="G87" s="71">
        <f t="shared" si="51"/>
        <v>1932</v>
      </c>
      <c r="H87" s="71">
        <f t="shared" si="51"/>
        <v>1932</v>
      </c>
      <c r="I87" s="71">
        <f t="shared" si="51"/>
        <v>1932</v>
      </c>
      <c r="J87" s="71">
        <f t="shared" si="51"/>
        <v>1932</v>
      </c>
      <c r="K87" s="71">
        <f t="shared" si="51"/>
        <v>1932</v>
      </c>
      <c r="L87" s="71">
        <f t="shared" si="51"/>
        <v>1932</v>
      </c>
      <c r="M87" s="71">
        <f t="shared" si="51"/>
        <v>1932</v>
      </c>
      <c r="N87" s="71">
        <f t="shared" si="51"/>
        <v>1932</v>
      </c>
      <c r="O87" s="71">
        <f t="shared" si="51"/>
        <v>1932</v>
      </c>
      <c r="P87" s="71">
        <f t="shared" si="51"/>
        <v>1932</v>
      </c>
      <c r="Q87" s="71">
        <f t="shared" si="51"/>
        <v>1932</v>
      </c>
      <c r="R87" s="71">
        <f t="shared" si="51"/>
        <v>1932</v>
      </c>
      <c r="S87" s="71">
        <f t="shared" si="51"/>
        <v>1932</v>
      </c>
      <c r="T87" s="71">
        <f t="shared" si="51"/>
        <v>1932</v>
      </c>
      <c r="U87" s="71">
        <f t="shared" si="51"/>
        <v>1932</v>
      </c>
      <c r="V87" s="71">
        <f t="shared" si="51"/>
        <v>1932</v>
      </c>
      <c r="W87" s="71">
        <f t="shared" si="51"/>
        <v>1932</v>
      </c>
      <c r="X87" s="71">
        <f t="shared" si="51"/>
        <v>1932</v>
      </c>
      <c r="Y87" s="71">
        <f t="shared" si="51"/>
        <v>1932</v>
      </c>
      <c r="Z87" s="71">
        <f t="shared" si="51"/>
        <v>1932</v>
      </c>
      <c r="AA87" s="71">
        <f t="shared" si="51"/>
        <v>1932</v>
      </c>
      <c r="AB87" s="71">
        <f t="shared" si="51"/>
        <v>1932</v>
      </c>
      <c r="AC87" s="71">
        <f t="shared" si="51"/>
        <v>1932</v>
      </c>
      <c r="AD87" s="71">
        <f t="shared" si="51"/>
        <v>1932</v>
      </c>
      <c r="AE87" s="71">
        <f t="shared" si="51"/>
        <v>1932</v>
      </c>
      <c r="AF87" s="71">
        <f t="shared" si="51"/>
        <v>1932</v>
      </c>
      <c r="AG87" s="71">
        <f t="shared" si="51"/>
        <v>1932</v>
      </c>
      <c r="AH87" s="71">
        <f t="shared" si="51"/>
        <v>1932</v>
      </c>
      <c r="AI87" s="71">
        <f t="shared" si="51"/>
        <v>1932</v>
      </c>
      <c r="AJ87" s="72"/>
    </row>
    <row r="88" spans="2:36" s="67" customFormat="1" ht="22.5" customHeight="1">
      <c r="B88" s="152"/>
      <c r="C88" s="157" t="s">
        <v>83</v>
      </c>
      <c r="D88" s="158"/>
      <c r="E88" s="71">
        <v>300</v>
      </c>
      <c r="F88" s="71">
        <v>300</v>
      </c>
      <c r="G88" s="71">
        <v>300</v>
      </c>
      <c r="H88" s="71">
        <v>300</v>
      </c>
      <c r="I88" s="71">
        <v>300</v>
      </c>
      <c r="J88" s="71">
        <v>300</v>
      </c>
      <c r="K88" s="71">
        <v>300</v>
      </c>
      <c r="L88" s="71">
        <v>300</v>
      </c>
      <c r="M88" s="71">
        <v>300</v>
      </c>
      <c r="N88" s="71">
        <v>300</v>
      </c>
      <c r="O88" s="71">
        <v>300</v>
      </c>
      <c r="P88" s="71">
        <v>300</v>
      </c>
      <c r="Q88" s="71">
        <v>300</v>
      </c>
      <c r="R88" s="71">
        <v>300</v>
      </c>
      <c r="S88" s="71">
        <v>300</v>
      </c>
      <c r="T88" s="71">
        <v>300</v>
      </c>
      <c r="U88" s="71">
        <v>300</v>
      </c>
      <c r="V88" s="71">
        <v>300</v>
      </c>
      <c r="W88" s="71">
        <v>300</v>
      </c>
      <c r="X88" s="71">
        <v>300</v>
      </c>
      <c r="Y88" s="71">
        <v>300</v>
      </c>
      <c r="Z88" s="71">
        <v>300</v>
      </c>
      <c r="AA88" s="71">
        <v>300</v>
      </c>
      <c r="AB88" s="71">
        <v>300</v>
      </c>
      <c r="AC88" s="71">
        <v>300</v>
      </c>
      <c r="AD88" s="71">
        <v>300</v>
      </c>
      <c r="AE88" s="71">
        <v>300</v>
      </c>
      <c r="AF88" s="71">
        <v>300</v>
      </c>
      <c r="AG88" s="71">
        <v>300</v>
      </c>
      <c r="AH88" s="71">
        <v>300</v>
      </c>
      <c r="AI88" s="71">
        <v>300</v>
      </c>
      <c r="AJ88" s="72"/>
    </row>
    <row r="89" spans="2:36" s="67" customFormat="1" ht="22.5" customHeight="1">
      <c r="B89" s="152"/>
      <c r="C89" s="157" t="s">
        <v>55</v>
      </c>
      <c r="D89" s="158"/>
      <c r="E89" s="71">
        <v>0</v>
      </c>
      <c r="F89" s="71">
        <v>0</v>
      </c>
      <c r="G89" s="71">
        <v>0</v>
      </c>
      <c r="H89" s="71">
        <v>0</v>
      </c>
      <c r="I89" s="71">
        <v>0</v>
      </c>
      <c r="J89" s="71">
        <v>0</v>
      </c>
      <c r="K89" s="71">
        <v>0</v>
      </c>
      <c r="L89" s="71">
        <v>0</v>
      </c>
      <c r="M89" s="71">
        <v>0</v>
      </c>
      <c r="N89" s="71">
        <v>0</v>
      </c>
      <c r="O89" s="71">
        <v>0</v>
      </c>
      <c r="P89" s="71">
        <v>0</v>
      </c>
      <c r="Q89" s="71">
        <v>0</v>
      </c>
      <c r="R89" s="71">
        <v>0</v>
      </c>
      <c r="S89" s="71">
        <v>0</v>
      </c>
      <c r="T89" s="71">
        <v>0</v>
      </c>
      <c r="U89" s="71">
        <v>0</v>
      </c>
      <c r="V89" s="71">
        <v>0</v>
      </c>
      <c r="W89" s="71">
        <v>0</v>
      </c>
      <c r="X89" s="71">
        <v>0</v>
      </c>
      <c r="Y89" s="71">
        <v>0</v>
      </c>
      <c r="Z89" s="71">
        <v>0</v>
      </c>
      <c r="AA89" s="71">
        <v>0</v>
      </c>
      <c r="AB89" s="71">
        <v>0</v>
      </c>
      <c r="AC89" s="71">
        <v>0</v>
      </c>
      <c r="AD89" s="71">
        <v>0</v>
      </c>
      <c r="AE89" s="71">
        <v>0</v>
      </c>
      <c r="AF89" s="71">
        <v>0</v>
      </c>
      <c r="AG89" s="71">
        <v>0</v>
      </c>
      <c r="AH89" s="71">
        <v>0</v>
      </c>
      <c r="AI89" s="71">
        <v>0</v>
      </c>
      <c r="AJ89" s="72"/>
    </row>
    <row r="90" spans="2:36" s="67" customFormat="1" ht="22.5" customHeight="1">
      <c r="B90" s="152"/>
      <c r="C90" s="157" t="s">
        <v>84</v>
      </c>
      <c r="D90" s="158"/>
      <c r="E90" s="71">
        <v>0</v>
      </c>
      <c r="F90" s="71">
        <v>0</v>
      </c>
      <c r="G90" s="71">
        <v>0</v>
      </c>
      <c r="H90" s="71">
        <v>0</v>
      </c>
      <c r="I90" s="71">
        <v>0</v>
      </c>
      <c r="J90" s="71">
        <v>0</v>
      </c>
      <c r="K90" s="71">
        <v>0</v>
      </c>
      <c r="L90" s="71">
        <v>0</v>
      </c>
      <c r="M90" s="71">
        <v>0</v>
      </c>
      <c r="N90" s="71">
        <v>0</v>
      </c>
      <c r="O90" s="71">
        <v>0</v>
      </c>
      <c r="P90" s="71">
        <v>0</v>
      </c>
      <c r="Q90" s="71">
        <v>0</v>
      </c>
      <c r="R90" s="71">
        <v>0</v>
      </c>
      <c r="S90" s="71">
        <v>0</v>
      </c>
      <c r="T90" s="71">
        <v>0</v>
      </c>
      <c r="U90" s="71">
        <v>0</v>
      </c>
      <c r="V90" s="71">
        <v>0</v>
      </c>
      <c r="W90" s="71">
        <v>0</v>
      </c>
      <c r="X90" s="71">
        <v>0</v>
      </c>
      <c r="Y90" s="71">
        <v>0</v>
      </c>
      <c r="Z90" s="71">
        <v>0</v>
      </c>
      <c r="AA90" s="71">
        <v>0</v>
      </c>
      <c r="AB90" s="71">
        <v>0</v>
      </c>
      <c r="AC90" s="71">
        <v>0</v>
      </c>
      <c r="AD90" s="71">
        <v>0</v>
      </c>
      <c r="AE90" s="71">
        <v>0</v>
      </c>
      <c r="AF90" s="71">
        <v>0</v>
      </c>
      <c r="AG90" s="71">
        <v>0</v>
      </c>
      <c r="AH90" s="71">
        <v>0</v>
      </c>
      <c r="AI90" s="71">
        <v>0</v>
      </c>
      <c r="AJ90" s="72"/>
    </row>
    <row r="91" spans="2:36" s="67" customFormat="1" ht="22.5" customHeight="1">
      <c r="B91" s="152"/>
      <c r="C91" s="157" t="s">
        <v>66</v>
      </c>
      <c r="D91" s="158"/>
      <c r="E91" s="71">
        <v>0</v>
      </c>
      <c r="F91" s="71">
        <v>0</v>
      </c>
      <c r="G91" s="71">
        <v>0</v>
      </c>
      <c r="H91" s="71">
        <v>0</v>
      </c>
      <c r="I91" s="71">
        <v>0</v>
      </c>
      <c r="J91" s="71">
        <v>0</v>
      </c>
      <c r="K91" s="71">
        <v>0</v>
      </c>
      <c r="L91" s="71">
        <v>0</v>
      </c>
      <c r="M91" s="71">
        <v>0</v>
      </c>
      <c r="N91" s="71">
        <v>0</v>
      </c>
      <c r="O91" s="71">
        <v>0</v>
      </c>
      <c r="P91" s="71">
        <v>0</v>
      </c>
      <c r="Q91" s="71">
        <v>0</v>
      </c>
      <c r="R91" s="71">
        <v>0</v>
      </c>
      <c r="S91" s="71">
        <v>0</v>
      </c>
      <c r="T91" s="71">
        <v>0</v>
      </c>
      <c r="U91" s="71">
        <v>0</v>
      </c>
      <c r="V91" s="71">
        <v>0</v>
      </c>
      <c r="W91" s="71">
        <v>0</v>
      </c>
      <c r="X91" s="71">
        <v>0</v>
      </c>
      <c r="Y91" s="71">
        <v>0</v>
      </c>
      <c r="Z91" s="71">
        <v>0</v>
      </c>
      <c r="AA91" s="71">
        <v>0</v>
      </c>
      <c r="AB91" s="71">
        <v>0</v>
      </c>
      <c r="AC91" s="71">
        <v>0</v>
      </c>
      <c r="AD91" s="71">
        <v>0</v>
      </c>
      <c r="AE91" s="71">
        <v>0</v>
      </c>
      <c r="AF91" s="71">
        <v>0</v>
      </c>
      <c r="AG91" s="71">
        <v>0</v>
      </c>
      <c r="AH91" s="71">
        <v>0</v>
      </c>
      <c r="AI91" s="71">
        <v>0</v>
      </c>
      <c r="AJ91" s="72"/>
    </row>
    <row r="92" spans="2:36" s="67" customFormat="1" ht="22.5" customHeight="1">
      <c r="B92" s="152"/>
      <c r="C92" s="157" t="s">
        <v>85</v>
      </c>
      <c r="D92" s="158"/>
      <c r="E92" s="71">
        <v>0</v>
      </c>
      <c r="F92" s="71">
        <v>0</v>
      </c>
      <c r="G92" s="71">
        <v>0</v>
      </c>
      <c r="H92" s="71">
        <v>0</v>
      </c>
      <c r="I92" s="71">
        <v>0</v>
      </c>
      <c r="J92" s="71">
        <v>0</v>
      </c>
      <c r="K92" s="71">
        <v>0</v>
      </c>
      <c r="L92" s="71">
        <v>0</v>
      </c>
      <c r="M92" s="71">
        <v>0</v>
      </c>
      <c r="N92" s="71">
        <v>0</v>
      </c>
      <c r="O92" s="71">
        <v>0</v>
      </c>
      <c r="P92" s="71">
        <v>0</v>
      </c>
      <c r="Q92" s="71">
        <v>0</v>
      </c>
      <c r="R92" s="71">
        <v>0</v>
      </c>
      <c r="S92" s="71">
        <v>0</v>
      </c>
      <c r="T92" s="71">
        <v>0</v>
      </c>
      <c r="U92" s="71">
        <v>0</v>
      </c>
      <c r="V92" s="71">
        <v>0</v>
      </c>
      <c r="W92" s="71">
        <v>0</v>
      </c>
      <c r="X92" s="71">
        <v>0</v>
      </c>
      <c r="Y92" s="71">
        <v>0</v>
      </c>
      <c r="Z92" s="71">
        <v>0</v>
      </c>
      <c r="AA92" s="71">
        <v>0</v>
      </c>
      <c r="AB92" s="71">
        <v>0</v>
      </c>
      <c r="AC92" s="71">
        <v>0</v>
      </c>
      <c r="AD92" s="71">
        <v>0</v>
      </c>
      <c r="AE92" s="71">
        <v>0</v>
      </c>
      <c r="AF92" s="71">
        <v>0</v>
      </c>
      <c r="AG92" s="71">
        <v>0</v>
      </c>
      <c r="AH92" s="71">
        <v>0</v>
      </c>
      <c r="AI92" s="71">
        <v>0</v>
      </c>
      <c r="AJ92" s="72"/>
    </row>
    <row r="93" spans="2:36" s="67" customFormat="1" ht="22.5" customHeight="1">
      <c r="B93" s="152"/>
      <c r="C93" s="157" t="s">
        <v>88</v>
      </c>
      <c r="D93" s="158"/>
      <c r="E93" s="71">
        <f aca="true" t="shared" si="52" ref="E93:AI93">E79*15/100</f>
        <v>810</v>
      </c>
      <c r="F93" s="71">
        <f t="shared" si="52"/>
        <v>849</v>
      </c>
      <c r="G93" s="71">
        <f t="shared" si="52"/>
        <v>888</v>
      </c>
      <c r="H93" s="71">
        <f t="shared" si="52"/>
        <v>927</v>
      </c>
      <c r="I93" s="71">
        <f t="shared" si="52"/>
        <v>966</v>
      </c>
      <c r="J93" s="71">
        <f t="shared" si="52"/>
        <v>1005</v>
      </c>
      <c r="K93" s="71">
        <f t="shared" si="52"/>
        <v>1044</v>
      </c>
      <c r="L93" s="71">
        <f t="shared" si="52"/>
        <v>1083</v>
      </c>
      <c r="M93" s="71">
        <f t="shared" si="52"/>
        <v>1122</v>
      </c>
      <c r="N93" s="71">
        <f t="shared" si="52"/>
        <v>1161</v>
      </c>
      <c r="O93" s="71">
        <f t="shared" si="52"/>
        <v>1200</v>
      </c>
      <c r="P93" s="71">
        <f t="shared" si="52"/>
        <v>1239</v>
      </c>
      <c r="Q93" s="71">
        <f t="shared" si="52"/>
        <v>1278</v>
      </c>
      <c r="R93" s="71">
        <f t="shared" si="52"/>
        <v>1317</v>
      </c>
      <c r="S93" s="71">
        <f t="shared" si="52"/>
        <v>1356</v>
      </c>
      <c r="T93" s="71">
        <f t="shared" si="52"/>
        <v>1395</v>
      </c>
      <c r="U93" s="71">
        <f t="shared" si="52"/>
        <v>1434</v>
      </c>
      <c r="V93" s="71">
        <f t="shared" si="52"/>
        <v>1473</v>
      </c>
      <c r="W93" s="71">
        <f t="shared" si="52"/>
        <v>1512</v>
      </c>
      <c r="X93" s="71">
        <f t="shared" si="52"/>
        <v>1551</v>
      </c>
      <c r="Y93" s="71">
        <f t="shared" si="52"/>
        <v>1590</v>
      </c>
      <c r="Z93" s="71">
        <f t="shared" si="52"/>
        <v>1629</v>
      </c>
      <c r="AA93" s="71">
        <f t="shared" si="52"/>
        <v>1668</v>
      </c>
      <c r="AB93" s="71">
        <f t="shared" si="52"/>
        <v>1707</v>
      </c>
      <c r="AC93" s="71">
        <f t="shared" si="52"/>
        <v>1746</v>
      </c>
      <c r="AD93" s="71">
        <f t="shared" si="52"/>
        <v>1785</v>
      </c>
      <c r="AE93" s="71">
        <f t="shared" si="52"/>
        <v>1824</v>
      </c>
      <c r="AF93" s="71">
        <f t="shared" si="52"/>
        <v>1863</v>
      </c>
      <c r="AG93" s="71">
        <f t="shared" si="52"/>
        <v>1902</v>
      </c>
      <c r="AH93" s="71">
        <f t="shared" si="52"/>
        <v>1941</v>
      </c>
      <c r="AI93" s="71">
        <f t="shared" si="52"/>
        <v>1980</v>
      </c>
      <c r="AJ93" s="72"/>
    </row>
    <row r="94" spans="2:36" s="67" customFormat="1" ht="22.5" customHeight="1">
      <c r="B94" s="152"/>
      <c r="C94" s="157" t="s">
        <v>89</v>
      </c>
      <c r="D94" s="158"/>
      <c r="E94" s="71">
        <f aca="true" t="shared" si="53" ref="E94:AI94">E79*10/100</f>
        <v>540</v>
      </c>
      <c r="F94" s="71">
        <f t="shared" si="53"/>
        <v>566</v>
      </c>
      <c r="G94" s="71">
        <f t="shared" si="53"/>
        <v>592</v>
      </c>
      <c r="H94" s="71">
        <f t="shared" si="53"/>
        <v>618</v>
      </c>
      <c r="I94" s="71">
        <f t="shared" si="53"/>
        <v>644</v>
      </c>
      <c r="J94" s="71">
        <f t="shared" si="53"/>
        <v>670</v>
      </c>
      <c r="K94" s="71">
        <f t="shared" si="53"/>
        <v>696</v>
      </c>
      <c r="L94" s="71">
        <f t="shared" si="53"/>
        <v>722</v>
      </c>
      <c r="M94" s="71">
        <f t="shared" si="53"/>
        <v>748</v>
      </c>
      <c r="N94" s="71">
        <f t="shared" si="53"/>
        <v>774</v>
      </c>
      <c r="O94" s="71">
        <f t="shared" si="53"/>
        <v>800</v>
      </c>
      <c r="P94" s="71">
        <f t="shared" si="53"/>
        <v>826</v>
      </c>
      <c r="Q94" s="71">
        <f t="shared" si="53"/>
        <v>852</v>
      </c>
      <c r="R94" s="71">
        <f t="shared" si="53"/>
        <v>878</v>
      </c>
      <c r="S94" s="71">
        <f t="shared" si="53"/>
        <v>904</v>
      </c>
      <c r="T94" s="71">
        <f t="shared" si="53"/>
        <v>930</v>
      </c>
      <c r="U94" s="71">
        <f t="shared" si="53"/>
        <v>956</v>
      </c>
      <c r="V94" s="71">
        <f t="shared" si="53"/>
        <v>982</v>
      </c>
      <c r="W94" s="71">
        <f t="shared" si="53"/>
        <v>1008</v>
      </c>
      <c r="X94" s="71">
        <f t="shared" si="53"/>
        <v>1034</v>
      </c>
      <c r="Y94" s="71">
        <f t="shared" si="53"/>
        <v>1060</v>
      </c>
      <c r="Z94" s="71">
        <f t="shared" si="53"/>
        <v>1086</v>
      </c>
      <c r="AA94" s="71">
        <f t="shared" si="53"/>
        <v>1112</v>
      </c>
      <c r="AB94" s="71">
        <f t="shared" si="53"/>
        <v>1138</v>
      </c>
      <c r="AC94" s="71">
        <f t="shared" si="53"/>
        <v>1164</v>
      </c>
      <c r="AD94" s="71">
        <f t="shared" si="53"/>
        <v>1190</v>
      </c>
      <c r="AE94" s="71">
        <f t="shared" si="53"/>
        <v>1216</v>
      </c>
      <c r="AF94" s="71">
        <f t="shared" si="53"/>
        <v>1242</v>
      </c>
      <c r="AG94" s="71">
        <f t="shared" si="53"/>
        <v>1268</v>
      </c>
      <c r="AH94" s="71">
        <f t="shared" si="53"/>
        <v>1294</v>
      </c>
      <c r="AI94" s="71">
        <f t="shared" si="53"/>
        <v>1320</v>
      </c>
      <c r="AJ94" s="72"/>
    </row>
    <row r="95" spans="2:36" s="67" customFormat="1" ht="22.5" customHeight="1">
      <c r="B95" s="152"/>
      <c r="C95" s="157" t="s">
        <v>90</v>
      </c>
      <c r="D95" s="158"/>
      <c r="E95" s="71">
        <f>E82*7.5/100</f>
        <v>525</v>
      </c>
      <c r="F95" s="73">
        <f>F82*7.5/100</f>
        <v>550.5</v>
      </c>
      <c r="G95" s="73">
        <f aca="true" t="shared" si="54" ref="G95:AI95">G82*7.5/100</f>
        <v>576</v>
      </c>
      <c r="H95" s="73">
        <f t="shared" si="54"/>
        <v>601.5</v>
      </c>
      <c r="I95" s="73">
        <f t="shared" si="54"/>
        <v>627</v>
      </c>
      <c r="J95" s="73">
        <f t="shared" si="54"/>
        <v>652.5</v>
      </c>
      <c r="K95" s="73">
        <f t="shared" si="54"/>
        <v>678</v>
      </c>
      <c r="L95" s="73">
        <f t="shared" si="54"/>
        <v>703.5</v>
      </c>
      <c r="M95" s="73">
        <f t="shared" si="54"/>
        <v>729</v>
      </c>
      <c r="N95" s="73">
        <f t="shared" si="54"/>
        <v>754.5</v>
      </c>
      <c r="O95" s="73">
        <f t="shared" si="54"/>
        <v>780</v>
      </c>
      <c r="P95" s="73">
        <f t="shared" si="54"/>
        <v>805.5</v>
      </c>
      <c r="Q95" s="73">
        <f t="shared" si="54"/>
        <v>831</v>
      </c>
      <c r="R95" s="73">
        <f t="shared" si="54"/>
        <v>856.5</v>
      </c>
      <c r="S95" s="73">
        <f t="shared" si="54"/>
        <v>882</v>
      </c>
      <c r="T95" s="73">
        <f t="shared" si="54"/>
        <v>907.5</v>
      </c>
      <c r="U95" s="73">
        <f t="shared" si="54"/>
        <v>933</v>
      </c>
      <c r="V95" s="73">
        <f t="shared" si="54"/>
        <v>958.5</v>
      </c>
      <c r="W95" s="73">
        <f t="shared" si="54"/>
        <v>984</v>
      </c>
      <c r="X95" s="73">
        <f t="shared" si="54"/>
        <v>1009.5</v>
      </c>
      <c r="Y95" s="73">
        <f t="shared" si="54"/>
        <v>1035</v>
      </c>
      <c r="Z95" s="73">
        <f t="shared" si="54"/>
        <v>1060.5</v>
      </c>
      <c r="AA95" s="73">
        <f t="shared" si="54"/>
        <v>1086</v>
      </c>
      <c r="AB95" s="73">
        <f t="shared" si="54"/>
        <v>1111.5</v>
      </c>
      <c r="AC95" s="73">
        <f t="shared" si="54"/>
        <v>1137</v>
      </c>
      <c r="AD95" s="73">
        <f t="shared" si="54"/>
        <v>1162.5</v>
      </c>
      <c r="AE95" s="73">
        <f t="shared" si="54"/>
        <v>1188</v>
      </c>
      <c r="AF95" s="73">
        <f t="shared" si="54"/>
        <v>1213.5</v>
      </c>
      <c r="AG95" s="73">
        <f t="shared" si="54"/>
        <v>1239</v>
      </c>
      <c r="AH95" s="73">
        <f t="shared" si="54"/>
        <v>1264.5</v>
      </c>
      <c r="AI95" s="73">
        <f t="shared" si="54"/>
        <v>1290</v>
      </c>
      <c r="AJ95" s="72"/>
    </row>
    <row r="96" spans="2:36" s="67" customFormat="1" ht="22.5" customHeight="1" thickBot="1">
      <c r="B96" s="153"/>
      <c r="C96" s="167" t="s">
        <v>60</v>
      </c>
      <c r="D96" s="168"/>
      <c r="E96" s="71">
        <f>SUM(E82:E95)</f>
        <v>15154</v>
      </c>
      <c r="F96" s="73">
        <f aca="true" t="shared" si="55" ref="F96:AI96">SUM(F82:F95)</f>
        <v>15664.5</v>
      </c>
      <c r="G96" s="73">
        <f t="shared" si="55"/>
        <v>16175</v>
      </c>
      <c r="H96" s="73">
        <f t="shared" si="55"/>
        <v>16685.5</v>
      </c>
      <c r="I96" s="73">
        <f t="shared" si="55"/>
        <v>17196</v>
      </c>
      <c r="J96" s="73">
        <f t="shared" si="55"/>
        <v>17706.5</v>
      </c>
      <c r="K96" s="73">
        <f t="shared" si="55"/>
        <v>18217</v>
      </c>
      <c r="L96" s="73">
        <f t="shared" si="55"/>
        <v>18727.5</v>
      </c>
      <c r="M96" s="73">
        <f t="shared" si="55"/>
        <v>19238</v>
      </c>
      <c r="N96" s="73">
        <f t="shared" si="55"/>
        <v>19748.5</v>
      </c>
      <c r="O96" s="73">
        <f t="shared" si="55"/>
        <v>20259</v>
      </c>
      <c r="P96" s="73">
        <f t="shared" si="55"/>
        <v>20769.5</v>
      </c>
      <c r="Q96" s="73">
        <f t="shared" si="55"/>
        <v>21280</v>
      </c>
      <c r="R96" s="73">
        <f t="shared" si="55"/>
        <v>21790.5</v>
      </c>
      <c r="S96" s="73">
        <f t="shared" si="55"/>
        <v>22301</v>
      </c>
      <c r="T96" s="73">
        <f t="shared" si="55"/>
        <v>22811.5</v>
      </c>
      <c r="U96" s="73">
        <f t="shared" si="55"/>
        <v>23322</v>
      </c>
      <c r="V96" s="73">
        <f t="shared" si="55"/>
        <v>23832.5</v>
      </c>
      <c r="W96" s="73">
        <f t="shared" si="55"/>
        <v>24343</v>
      </c>
      <c r="X96" s="73">
        <f t="shared" si="55"/>
        <v>24853.5</v>
      </c>
      <c r="Y96" s="73">
        <f t="shared" si="55"/>
        <v>25364</v>
      </c>
      <c r="Z96" s="73">
        <f t="shared" si="55"/>
        <v>25874.5</v>
      </c>
      <c r="AA96" s="73">
        <f t="shared" si="55"/>
        <v>26385</v>
      </c>
      <c r="AB96" s="73">
        <f t="shared" si="55"/>
        <v>26895.5</v>
      </c>
      <c r="AC96" s="73">
        <f t="shared" si="55"/>
        <v>27406</v>
      </c>
      <c r="AD96" s="73">
        <f t="shared" si="55"/>
        <v>27916.5</v>
      </c>
      <c r="AE96" s="73">
        <f t="shared" si="55"/>
        <v>28427</v>
      </c>
      <c r="AF96" s="73">
        <f t="shared" si="55"/>
        <v>28937.5</v>
      </c>
      <c r="AG96" s="73">
        <f t="shared" si="55"/>
        <v>29448</v>
      </c>
      <c r="AH96" s="73">
        <f t="shared" si="55"/>
        <v>29958.5</v>
      </c>
      <c r="AI96" s="86">
        <f t="shared" si="55"/>
        <v>30469</v>
      </c>
      <c r="AJ96" s="72"/>
    </row>
    <row r="97" spans="2:35" s="68" customFormat="1" ht="22.5" customHeight="1">
      <c r="B97" s="151">
        <v>6</v>
      </c>
      <c r="C97" s="75" t="s">
        <v>9</v>
      </c>
      <c r="D97" s="62" t="s">
        <v>4</v>
      </c>
      <c r="E97" s="62">
        <v>3430</v>
      </c>
      <c r="F97" s="62">
        <f>E97+175</f>
        <v>3605</v>
      </c>
      <c r="G97" s="62">
        <f aca="true" t="shared" si="56" ref="G97:AI97">F97+175</f>
        <v>3780</v>
      </c>
      <c r="H97" s="62">
        <f t="shared" si="56"/>
        <v>3955</v>
      </c>
      <c r="I97" s="62">
        <f t="shared" si="56"/>
        <v>4130</v>
      </c>
      <c r="J97" s="62">
        <f t="shared" si="56"/>
        <v>4305</v>
      </c>
      <c r="K97" s="62">
        <f t="shared" si="56"/>
        <v>4480</v>
      </c>
      <c r="L97" s="62">
        <f t="shared" si="56"/>
        <v>4655</v>
      </c>
      <c r="M97" s="62">
        <f t="shared" si="56"/>
        <v>4830</v>
      </c>
      <c r="N97" s="62">
        <f t="shared" si="56"/>
        <v>5005</v>
      </c>
      <c r="O97" s="62">
        <f t="shared" si="56"/>
        <v>5180</v>
      </c>
      <c r="P97" s="62">
        <f t="shared" si="56"/>
        <v>5355</v>
      </c>
      <c r="Q97" s="62">
        <f t="shared" si="56"/>
        <v>5530</v>
      </c>
      <c r="R97" s="62">
        <f t="shared" si="56"/>
        <v>5705</v>
      </c>
      <c r="S97" s="62">
        <f t="shared" si="56"/>
        <v>5880</v>
      </c>
      <c r="T97" s="62">
        <f t="shared" si="56"/>
        <v>6055</v>
      </c>
      <c r="U97" s="62">
        <f t="shared" si="56"/>
        <v>6230</v>
      </c>
      <c r="V97" s="62">
        <f t="shared" si="56"/>
        <v>6405</v>
      </c>
      <c r="W97" s="62">
        <f t="shared" si="56"/>
        <v>6580</v>
      </c>
      <c r="X97" s="62">
        <f t="shared" si="56"/>
        <v>6755</v>
      </c>
      <c r="Y97" s="62">
        <f t="shared" si="56"/>
        <v>6930</v>
      </c>
      <c r="Z97" s="62">
        <f t="shared" si="56"/>
        <v>7105</v>
      </c>
      <c r="AA97" s="62">
        <f t="shared" si="56"/>
        <v>7280</v>
      </c>
      <c r="AB97" s="62">
        <f t="shared" si="56"/>
        <v>7455</v>
      </c>
      <c r="AC97" s="62">
        <f t="shared" si="56"/>
        <v>7630</v>
      </c>
      <c r="AD97" s="62">
        <f t="shared" si="56"/>
        <v>7805</v>
      </c>
      <c r="AE97" s="62">
        <f t="shared" si="56"/>
        <v>7980</v>
      </c>
      <c r="AF97" s="62">
        <f t="shared" si="56"/>
        <v>8155</v>
      </c>
      <c r="AG97" s="62">
        <f t="shared" si="56"/>
        <v>8330</v>
      </c>
      <c r="AH97" s="62">
        <f t="shared" si="56"/>
        <v>8505</v>
      </c>
      <c r="AI97" s="62">
        <f t="shared" si="56"/>
        <v>8680</v>
      </c>
    </row>
    <row r="98" spans="2:35" s="89" customFormat="1" ht="22.5" customHeight="1">
      <c r="B98" s="152"/>
      <c r="C98" s="87" t="s">
        <v>33</v>
      </c>
      <c r="D98" s="88" t="s">
        <v>26</v>
      </c>
      <c r="E98" s="88">
        <v>5600</v>
      </c>
      <c r="F98" s="88">
        <f>E98+290</f>
        <v>5890</v>
      </c>
      <c r="G98" s="88">
        <f aca="true" t="shared" si="57" ref="G98:AI98">F98+290</f>
        <v>6180</v>
      </c>
      <c r="H98" s="88">
        <f t="shared" si="57"/>
        <v>6470</v>
      </c>
      <c r="I98" s="88">
        <f t="shared" si="57"/>
        <v>6760</v>
      </c>
      <c r="J98" s="88">
        <f t="shared" si="57"/>
        <v>7050</v>
      </c>
      <c r="K98" s="88">
        <f t="shared" si="57"/>
        <v>7340</v>
      </c>
      <c r="L98" s="88">
        <f t="shared" si="57"/>
        <v>7630</v>
      </c>
      <c r="M98" s="88">
        <f t="shared" si="57"/>
        <v>7920</v>
      </c>
      <c r="N98" s="88">
        <f t="shared" si="57"/>
        <v>8210</v>
      </c>
      <c r="O98" s="88">
        <f t="shared" si="57"/>
        <v>8500</v>
      </c>
      <c r="P98" s="88">
        <f t="shared" si="57"/>
        <v>8790</v>
      </c>
      <c r="Q98" s="88">
        <f t="shared" si="57"/>
        <v>9080</v>
      </c>
      <c r="R98" s="88">
        <f t="shared" si="57"/>
        <v>9370</v>
      </c>
      <c r="S98" s="88">
        <f t="shared" si="57"/>
        <v>9660</v>
      </c>
      <c r="T98" s="88">
        <f t="shared" si="57"/>
        <v>9950</v>
      </c>
      <c r="U98" s="88">
        <f t="shared" si="57"/>
        <v>10240</v>
      </c>
      <c r="V98" s="88">
        <f t="shared" si="57"/>
        <v>10530</v>
      </c>
      <c r="W98" s="88">
        <f t="shared" si="57"/>
        <v>10820</v>
      </c>
      <c r="X98" s="88">
        <f t="shared" si="57"/>
        <v>11110</v>
      </c>
      <c r="Y98" s="88">
        <f t="shared" si="57"/>
        <v>11400</v>
      </c>
      <c r="Z98" s="88">
        <f t="shared" si="57"/>
        <v>11690</v>
      </c>
      <c r="AA98" s="88">
        <f t="shared" si="57"/>
        <v>11980</v>
      </c>
      <c r="AB98" s="88">
        <f t="shared" si="57"/>
        <v>12270</v>
      </c>
      <c r="AC98" s="88">
        <f t="shared" si="57"/>
        <v>12560</v>
      </c>
      <c r="AD98" s="88">
        <f t="shared" si="57"/>
        <v>12850</v>
      </c>
      <c r="AE98" s="88">
        <f t="shared" si="57"/>
        <v>13140</v>
      </c>
      <c r="AF98" s="88">
        <f t="shared" si="57"/>
        <v>13430</v>
      </c>
      <c r="AG98" s="88">
        <f t="shared" si="57"/>
        <v>13720</v>
      </c>
      <c r="AH98" s="88">
        <f t="shared" si="57"/>
        <v>14010</v>
      </c>
      <c r="AI98" s="88">
        <f t="shared" si="57"/>
        <v>14300</v>
      </c>
    </row>
    <row r="99" spans="2:35" s="68" customFormat="1" ht="22.5" customHeight="1">
      <c r="B99" s="152"/>
      <c r="C99" s="155" t="s">
        <v>58</v>
      </c>
      <c r="D99" s="156"/>
      <c r="E99" s="69">
        <f aca="true" t="shared" si="58" ref="E99:AI99">E97*15/100</f>
        <v>514.5</v>
      </c>
      <c r="F99" s="69">
        <f t="shared" si="58"/>
        <v>540.75</v>
      </c>
      <c r="G99" s="69">
        <f t="shared" si="58"/>
        <v>567</v>
      </c>
      <c r="H99" s="69">
        <f t="shared" si="58"/>
        <v>593.25</v>
      </c>
      <c r="I99" s="69">
        <f t="shared" si="58"/>
        <v>619.5</v>
      </c>
      <c r="J99" s="69">
        <f t="shared" si="58"/>
        <v>645.75</v>
      </c>
      <c r="K99" s="69">
        <f t="shared" si="58"/>
        <v>672</v>
      </c>
      <c r="L99" s="69">
        <f t="shared" si="58"/>
        <v>698.25</v>
      </c>
      <c r="M99" s="69">
        <f t="shared" si="58"/>
        <v>724.5</v>
      </c>
      <c r="N99" s="69">
        <f t="shared" si="58"/>
        <v>750.75</v>
      </c>
      <c r="O99" s="69">
        <f t="shared" si="58"/>
        <v>777</v>
      </c>
      <c r="P99" s="69">
        <f t="shared" si="58"/>
        <v>803.25</v>
      </c>
      <c r="Q99" s="69">
        <f t="shared" si="58"/>
        <v>829.5</v>
      </c>
      <c r="R99" s="69">
        <f t="shared" si="58"/>
        <v>855.75</v>
      </c>
      <c r="S99" s="69">
        <f t="shared" si="58"/>
        <v>882</v>
      </c>
      <c r="T99" s="69">
        <f t="shared" si="58"/>
        <v>908.25</v>
      </c>
      <c r="U99" s="69">
        <f t="shared" si="58"/>
        <v>934.5</v>
      </c>
      <c r="V99" s="69">
        <f t="shared" si="58"/>
        <v>960.75</v>
      </c>
      <c r="W99" s="69">
        <f t="shared" si="58"/>
        <v>987</v>
      </c>
      <c r="X99" s="69">
        <f t="shared" si="58"/>
        <v>1013.25</v>
      </c>
      <c r="Y99" s="69">
        <f t="shared" si="58"/>
        <v>1039.5</v>
      </c>
      <c r="Z99" s="69">
        <f t="shared" si="58"/>
        <v>1065.75</v>
      </c>
      <c r="AA99" s="69">
        <f t="shared" si="58"/>
        <v>1092</v>
      </c>
      <c r="AB99" s="69">
        <f t="shared" si="58"/>
        <v>1118.25</v>
      </c>
      <c r="AC99" s="69">
        <f t="shared" si="58"/>
        <v>1144.5</v>
      </c>
      <c r="AD99" s="69">
        <f t="shared" si="58"/>
        <v>1170.75</v>
      </c>
      <c r="AE99" s="69">
        <f t="shared" si="58"/>
        <v>1197</v>
      </c>
      <c r="AF99" s="69">
        <f t="shared" si="58"/>
        <v>1223.25</v>
      </c>
      <c r="AG99" s="69">
        <f t="shared" si="58"/>
        <v>1249.5</v>
      </c>
      <c r="AH99" s="69">
        <f t="shared" si="58"/>
        <v>1275.75</v>
      </c>
      <c r="AI99" s="69">
        <f t="shared" si="58"/>
        <v>1302</v>
      </c>
    </row>
    <row r="100" spans="2:35" s="68" customFormat="1" ht="22.5" customHeight="1">
      <c r="B100" s="152"/>
      <c r="C100" s="155" t="s">
        <v>80</v>
      </c>
      <c r="D100" s="156"/>
      <c r="E100" s="69">
        <f aca="true" t="shared" si="59" ref="E100:AI100">E98*20/100</f>
        <v>1120</v>
      </c>
      <c r="F100" s="69">
        <f t="shared" si="59"/>
        <v>1178</v>
      </c>
      <c r="G100" s="69">
        <f t="shared" si="59"/>
        <v>1236</v>
      </c>
      <c r="H100" s="69">
        <f t="shared" si="59"/>
        <v>1294</v>
      </c>
      <c r="I100" s="69">
        <f t="shared" si="59"/>
        <v>1352</v>
      </c>
      <c r="J100" s="69">
        <f t="shared" si="59"/>
        <v>1410</v>
      </c>
      <c r="K100" s="69">
        <f t="shared" si="59"/>
        <v>1468</v>
      </c>
      <c r="L100" s="69">
        <f t="shared" si="59"/>
        <v>1526</v>
      </c>
      <c r="M100" s="69">
        <f t="shared" si="59"/>
        <v>1584</v>
      </c>
      <c r="N100" s="69">
        <f t="shared" si="59"/>
        <v>1642</v>
      </c>
      <c r="O100" s="69">
        <f t="shared" si="59"/>
        <v>1700</v>
      </c>
      <c r="P100" s="69">
        <f t="shared" si="59"/>
        <v>1758</v>
      </c>
      <c r="Q100" s="69">
        <f t="shared" si="59"/>
        <v>1816</v>
      </c>
      <c r="R100" s="69">
        <f t="shared" si="59"/>
        <v>1874</v>
      </c>
      <c r="S100" s="69">
        <f t="shared" si="59"/>
        <v>1932</v>
      </c>
      <c r="T100" s="69">
        <f t="shared" si="59"/>
        <v>1990</v>
      </c>
      <c r="U100" s="69">
        <f t="shared" si="59"/>
        <v>2048</v>
      </c>
      <c r="V100" s="69">
        <f t="shared" si="59"/>
        <v>2106</v>
      </c>
      <c r="W100" s="69">
        <f t="shared" si="59"/>
        <v>2164</v>
      </c>
      <c r="X100" s="69">
        <f t="shared" si="59"/>
        <v>2222</v>
      </c>
      <c r="Y100" s="69">
        <f t="shared" si="59"/>
        <v>2280</v>
      </c>
      <c r="Z100" s="69">
        <f t="shared" si="59"/>
        <v>2338</v>
      </c>
      <c r="AA100" s="69">
        <f t="shared" si="59"/>
        <v>2396</v>
      </c>
      <c r="AB100" s="69">
        <f t="shared" si="59"/>
        <v>2454</v>
      </c>
      <c r="AC100" s="69">
        <f t="shared" si="59"/>
        <v>2512</v>
      </c>
      <c r="AD100" s="69">
        <f t="shared" si="59"/>
        <v>2570</v>
      </c>
      <c r="AE100" s="69">
        <f t="shared" si="59"/>
        <v>2628</v>
      </c>
      <c r="AF100" s="69">
        <f t="shared" si="59"/>
        <v>2686</v>
      </c>
      <c r="AG100" s="69">
        <f t="shared" si="59"/>
        <v>2744</v>
      </c>
      <c r="AH100" s="69">
        <f t="shared" si="59"/>
        <v>2802</v>
      </c>
      <c r="AI100" s="69">
        <f t="shared" si="59"/>
        <v>2860</v>
      </c>
    </row>
    <row r="101" spans="2:35" s="94" customFormat="1" ht="22.5" customHeight="1">
      <c r="B101" s="152"/>
      <c r="C101" s="149" t="s">
        <v>79</v>
      </c>
      <c r="D101" s="150"/>
      <c r="E101" s="145">
        <v>7300</v>
      </c>
      <c r="F101" s="145">
        <f>E101+380</f>
        <v>7680</v>
      </c>
      <c r="G101" s="145">
        <f aca="true" t="shared" si="60" ref="G101:AI101">F101+380</f>
        <v>8060</v>
      </c>
      <c r="H101" s="145">
        <f t="shared" si="60"/>
        <v>8440</v>
      </c>
      <c r="I101" s="145">
        <f t="shared" si="60"/>
        <v>8820</v>
      </c>
      <c r="J101" s="145">
        <f t="shared" si="60"/>
        <v>9200</v>
      </c>
      <c r="K101" s="145">
        <f t="shared" si="60"/>
        <v>9580</v>
      </c>
      <c r="L101" s="145">
        <f t="shared" si="60"/>
        <v>9960</v>
      </c>
      <c r="M101" s="145">
        <f t="shared" si="60"/>
        <v>10340</v>
      </c>
      <c r="N101" s="145">
        <f t="shared" si="60"/>
        <v>10720</v>
      </c>
      <c r="O101" s="145">
        <f t="shared" si="60"/>
        <v>11100</v>
      </c>
      <c r="P101" s="145">
        <f t="shared" si="60"/>
        <v>11480</v>
      </c>
      <c r="Q101" s="145">
        <f t="shared" si="60"/>
        <v>11860</v>
      </c>
      <c r="R101" s="145">
        <f t="shared" si="60"/>
        <v>12240</v>
      </c>
      <c r="S101" s="145">
        <f t="shared" si="60"/>
        <v>12620</v>
      </c>
      <c r="T101" s="145">
        <f t="shared" si="60"/>
        <v>13000</v>
      </c>
      <c r="U101" s="145">
        <f t="shared" si="60"/>
        <v>13380</v>
      </c>
      <c r="V101" s="145">
        <f t="shared" si="60"/>
        <v>13760</v>
      </c>
      <c r="W101" s="145">
        <f t="shared" si="60"/>
        <v>14140</v>
      </c>
      <c r="X101" s="145">
        <f t="shared" si="60"/>
        <v>14520</v>
      </c>
      <c r="Y101" s="145">
        <f t="shared" si="60"/>
        <v>14900</v>
      </c>
      <c r="Z101" s="145">
        <f t="shared" si="60"/>
        <v>15280</v>
      </c>
      <c r="AA101" s="145">
        <f t="shared" si="60"/>
        <v>15660</v>
      </c>
      <c r="AB101" s="145">
        <f t="shared" si="60"/>
        <v>16040</v>
      </c>
      <c r="AC101" s="145">
        <f t="shared" si="60"/>
        <v>16420</v>
      </c>
      <c r="AD101" s="145">
        <f t="shared" si="60"/>
        <v>16800</v>
      </c>
      <c r="AE101" s="145">
        <f t="shared" si="60"/>
        <v>17180</v>
      </c>
      <c r="AF101" s="145">
        <f t="shared" si="60"/>
        <v>17560</v>
      </c>
      <c r="AG101" s="145">
        <f t="shared" si="60"/>
        <v>17940</v>
      </c>
      <c r="AH101" s="145">
        <f t="shared" si="60"/>
        <v>18320</v>
      </c>
      <c r="AI101" s="145">
        <f t="shared" si="60"/>
        <v>18700</v>
      </c>
    </row>
    <row r="102" spans="2:36" s="99" customFormat="1" ht="22.5" customHeight="1" thickBot="1">
      <c r="B102" s="152"/>
      <c r="C102" s="163" t="s">
        <v>97</v>
      </c>
      <c r="D102" s="164"/>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98"/>
    </row>
    <row r="103" spans="2:36" s="67" customFormat="1" ht="22.5" customHeight="1">
      <c r="B103" s="152"/>
      <c r="C103" s="157" t="s">
        <v>53</v>
      </c>
      <c r="D103" s="158"/>
      <c r="E103" s="71">
        <v>1029</v>
      </c>
      <c r="F103" s="71">
        <v>1029</v>
      </c>
      <c r="G103" s="71">
        <v>1029</v>
      </c>
      <c r="H103" s="71">
        <v>1029</v>
      </c>
      <c r="I103" s="71">
        <v>1029</v>
      </c>
      <c r="J103" s="71">
        <v>1029</v>
      </c>
      <c r="K103" s="71">
        <v>1029</v>
      </c>
      <c r="L103" s="71">
        <v>1029</v>
      </c>
      <c r="M103" s="71">
        <v>1029</v>
      </c>
      <c r="N103" s="71">
        <v>1029</v>
      </c>
      <c r="O103" s="71">
        <v>1029</v>
      </c>
      <c r="P103" s="71">
        <v>1029</v>
      </c>
      <c r="Q103" s="71">
        <v>1029</v>
      </c>
      <c r="R103" s="71">
        <v>1029</v>
      </c>
      <c r="S103" s="71">
        <v>1029</v>
      </c>
      <c r="T103" s="71">
        <v>1029</v>
      </c>
      <c r="U103" s="71">
        <v>1029</v>
      </c>
      <c r="V103" s="71">
        <v>1029</v>
      </c>
      <c r="W103" s="71">
        <v>1029</v>
      </c>
      <c r="X103" s="71">
        <v>1029</v>
      </c>
      <c r="Y103" s="71">
        <v>1029</v>
      </c>
      <c r="Z103" s="71">
        <v>1029</v>
      </c>
      <c r="AA103" s="71">
        <v>1029</v>
      </c>
      <c r="AB103" s="71">
        <v>1029</v>
      </c>
      <c r="AC103" s="71">
        <v>1029</v>
      </c>
      <c r="AD103" s="71">
        <v>1029</v>
      </c>
      <c r="AE103" s="71">
        <v>1029</v>
      </c>
      <c r="AF103" s="71">
        <v>1029</v>
      </c>
      <c r="AG103" s="71">
        <v>1029</v>
      </c>
      <c r="AH103" s="71">
        <v>1029</v>
      </c>
      <c r="AI103" s="71">
        <v>1029</v>
      </c>
      <c r="AJ103" s="72"/>
    </row>
    <row r="104" spans="2:36" s="67" customFormat="1" ht="22.5" customHeight="1">
      <c r="B104" s="152"/>
      <c r="C104" s="157" t="s">
        <v>54</v>
      </c>
      <c r="D104" s="158"/>
      <c r="E104" s="71">
        <v>1375</v>
      </c>
      <c r="F104" s="71">
        <v>1375</v>
      </c>
      <c r="G104" s="71">
        <v>1375</v>
      </c>
      <c r="H104" s="71">
        <v>1375</v>
      </c>
      <c r="I104" s="71">
        <v>1375</v>
      </c>
      <c r="J104" s="71">
        <v>1375</v>
      </c>
      <c r="K104" s="71">
        <v>1375</v>
      </c>
      <c r="L104" s="71">
        <v>1375</v>
      </c>
      <c r="M104" s="71">
        <v>1375</v>
      </c>
      <c r="N104" s="71">
        <v>1375</v>
      </c>
      <c r="O104" s="71">
        <v>1375</v>
      </c>
      <c r="P104" s="71">
        <v>1375</v>
      </c>
      <c r="Q104" s="71">
        <v>1375</v>
      </c>
      <c r="R104" s="71">
        <v>1375</v>
      </c>
      <c r="S104" s="71">
        <v>1375</v>
      </c>
      <c r="T104" s="71">
        <v>1375</v>
      </c>
      <c r="U104" s="71">
        <v>1375</v>
      </c>
      <c r="V104" s="71">
        <v>1375</v>
      </c>
      <c r="W104" s="71">
        <v>1375</v>
      </c>
      <c r="X104" s="71">
        <v>1375</v>
      </c>
      <c r="Y104" s="71">
        <v>1375</v>
      </c>
      <c r="Z104" s="71">
        <v>1375</v>
      </c>
      <c r="AA104" s="71">
        <v>1375</v>
      </c>
      <c r="AB104" s="71">
        <v>1375</v>
      </c>
      <c r="AC104" s="71">
        <v>1375</v>
      </c>
      <c r="AD104" s="71">
        <v>1375</v>
      </c>
      <c r="AE104" s="71">
        <v>1375</v>
      </c>
      <c r="AF104" s="71">
        <v>1375</v>
      </c>
      <c r="AG104" s="71">
        <v>1375</v>
      </c>
      <c r="AH104" s="71">
        <v>1375</v>
      </c>
      <c r="AI104" s="71">
        <v>1375</v>
      </c>
      <c r="AJ104" s="72"/>
    </row>
    <row r="105" spans="2:36" s="67" customFormat="1" ht="22.5" customHeight="1">
      <c r="B105" s="152"/>
      <c r="C105" s="157" t="s">
        <v>81</v>
      </c>
      <c r="D105" s="158"/>
      <c r="E105" s="71">
        <f aca="true" t="shared" si="61" ref="E105:AI105">E97/2</f>
        <v>1715</v>
      </c>
      <c r="F105" s="73">
        <f t="shared" si="61"/>
        <v>1802.5</v>
      </c>
      <c r="G105" s="71">
        <f t="shared" si="61"/>
        <v>1890</v>
      </c>
      <c r="H105" s="73">
        <f t="shared" si="61"/>
        <v>1977.5</v>
      </c>
      <c r="I105" s="71">
        <f t="shared" si="61"/>
        <v>2065</v>
      </c>
      <c r="J105" s="73">
        <f t="shared" si="61"/>
        <v>2152.5</v>
      </c>
      <c r="K105" s="71">
        <f t="shared" si="61"/>
        <v>2240</v>
      </c>
      <c r="L105" s="73">
        <f t="shared" si="61"/>
        <v>2327.5</v>
      </c>
      <c r="M105" s="71">
        <f t="shared" si="61"/>
        <v>2415</v>
      </c>
      <c r="N105" s="73">
        <f t="shared" si="61"/>
        <v>2502.5</v>
      </c>
      <c r="O105" s="71">
        <f t="shared" si="61"/>
        <v>2590</v>
      </c>
      <c r="P105" s="73">
        <f t="shared" si="61"/>
        <v>2677.5</v>
      </c>
      <c r="Q105" s="71">
        <f t="shared" si="61"/>
        <v>2765</v>
      </c>
      <c r="R105" s="73">
        <f t="shared" si="61"/>
        <v>2852.5</v>
      </c>
      <c r="S105" s="71">
        <f t="shared" si="61"/>
        <v>2940</v>
      </c>
      <c r="T105" s="73">
        <f t="shared" si="61"/>
        <v>3027.5</v>
      </c>
      <c r="U105" s="71">
        <f t="shared" si="61"/>
        <v>3115</v>
      </c>
      <c r="V105" s="73">
        <f t="shared" si="61"/>
        <v>3202.5</v>
      </c>
      <c r="W105" s="71">
        <f t="shared" si="61"/>
        <v>3290</v>
      </c>
      <c r="X105" s="73">
        <f t="shared" si="61"/>
        <v>3377.5</v>
      </c>
      <c r="Y105" s="71">
        <f t="shared" si="61"/>
        <v>3465</v>
      </c>
      <c r="Z105" s="71">
        <f t="shared" si="61"/>
        <v>3552.5</v>
      </c>
      <c r="AA105" s="71">
        <f t="shared" si="61"/>
        <v>3640</v>
      </c>
      <c r="AB105" s="71">
        <f t="shared" si="61"/>
        <v>3727.5</v>
      </c>
      <c r="AC105" s="71">
        <f t="shared" si="61"/>
        <v>3815</v>
      </c>
      <c r="AD105" s="71">
        <f t="shared" si="61"/>
        <v>3902.5</v>
      </c>
      <c r="AE105" s="71">
        <f t="shared" si="61"/>
        <v>3990</v>
      </c>
      <c r="AF105" s="71">
        <f t="shared" si="61"/>
        <v>4077.5</v>
      </c>
      <c r="AG105" s="71">
        <f t="shared" si="61"/>
        <v>4165</v>
      </c>
      <c r="AH105" s="71">
        <f t="shared" si="61"/>
        <v>4252.5</v>
      </c>
      <c r="AI105" s="71">
        <f t="shared" si="61"/>
        <v>4340</v>
      </c>
      <c r="AJ105" s="72"/>
    </row>
    <row r="106" spans="2:36" s="67" customFormat="1" ht="22.5" customHeight="1">
      <c r="B106" s="152"/>
      <c r="C106" s="157" t="s">
        <v>82</v>
      </c>
      <c r="D106" s="158"/>
      <c r="E106" s="71">
        <f aca="true" t="shared" si="62" ref="E106:AI106">E87</f>
        <v>1932</v>
      </c>
      <c r="F106" s="71">
        <f t="shared" si="62"/>
        <v>1932</v>
      </c>
      <c r="G106" s="71">
        <f t="shared" si="62"/>
        <v>1932</v>
      </c>
      <c r="H106" s="71">
        <f t="shared" si="62"/>
        <v>1932</v>
      </c>
      <c r="I106" s="71">
        <f t="shared" si="62"/>
        <v>1932</v>
      </c>
      <c r="J106" s="71">
        <f t="shared" si="62"/>
        <v>1932</v>
      </c>
      <c r="K106" s="71">
        <f t="shared" si="62"/>
        <v>1932</v>
      </c>
      <c r="L106" s="71">
        <f t="shared" si="62"/>
        <v>1932</v>
      </c>
      <c r="M106" s="71">
        <f t="shared" si="62"/>
        <v>1932</v>
      </c>
      <c r="N106" s="71">
        <f t="shared" si="62"/>
        <v>1932</v>
      </c>
      <c r="O106" s="71">
        <f t="shared" si="62"/>
        <v>1932</v>
      </c>
      <c r="P106" s="71">
        <f t="shared" si="62"/>
        <v>1932</v>
      </c>
      <c r="Q106" s="71">
        <f t="shared" si="62"/>
        <v>1932</v>
      </c>
      <c r="R106" s="71">
        <f t="shared" si="62"/>
        <v>1932</v>
      </c>
      <c r="S106" s="71">
        <f t="shared" si="62"/>
        <v>1932</v>
      </c>
      <c r="T106" s="71">
        <f t="shared" si="62"/>
        <v>1932</v>
      </c>
      <c r="U106" s="71">
        <f t="shared" si="62"/>
        <v>1932</v>
      </c>
      <c r="V106" s="71">
        <f t="shared" si="62"/>
        <v>1932</v>
      </c>
      <c r="W106" s="71">
        <f t="shared" si="62"/>
        <v>1932</v>
      </c>
      <c r="X106" s="71">
        <f t="shared" si="62"/>
        <v>1932</v>
      </c>
      <c r="Y106" s="71">
        <f t="shared" si="62"/>
        <v>1932</v>
      </c>
      <c r="Z106" s="71">
        <f t="shared" si="62"/>
        <v>1932</v>
      </c>
      <c r="AA106" s="71">
        <f t="shared" si="62"/>
        <v>1932</v>
      </c>
      <c r="AB106" s="71">
        <f t="shared" si="62"/>
        <v>1932</v>
      </c>
      <c r="AC106" s="71">
        <f t="shared" si="62"/>
        <v>1932</v>
      </c>
      <c r="AD106" s="71">
        <f t="shared" si="62"/>
        <v>1932</v>
      </c>
      <c r="AE106" s="71">
        <f t="shared" si="62"/>
        <v>1932</v>
      </c>
      <c r="AF106" s="71">
        <f t="shared" si="62"/>
        <v>1932</v>
      </c>
      <c r="AG106" s="71">
        <f t="shared" si="62"/>
        <v>1932</v>
      </c>
      <c r="AH106" s="71">
        <f t="shared" si="62"/>
        <v>1932</v>
      </c>
      <c r="AI106" s="71">
        <f t="shared" si="62"/>
        <v>1932</v>
      </c>
      <c r="AJ106" s="72"/>
    </row>
    <row r="107" spans="2:36" s="67" customFormat="1" ht="22.5" customHeight="1">
      <c r="B107" s="152"/>
      <c r="C107" s="157" t="s">
        <v>83</v>
      </c>
      <c r="D107" s="158"/>
      <c r="E107" s="71">
        <v>0</v>
      </c>
      <c r="F107" s="71">
        <v>0</v>
      </c>
      <c r="G107" s="71">
        <v>0</v>
      </c>
      <c r="H107" s="71">
        <v>0</v>
      </c>
      <c r="I107" s="71">
        <v>0</v>
      </c>
      <c r="J107" s="71">
        <v>0</v>
      </c>
      <c r="K107" s="71">
        <v>0</v>
      </c>
      <c r="L107" s="71">
        <v>0</v>
      </c>
      <c r="M107" s="71">
        <v>0</v>
      </c>
      <c r="N107" s="71">
        <v>0</v>
      </c>
      <c r="O107" s="71">
        <v>0</v>
      </c>
      <c r="P107" s="71">
        <v>0</v>
      </c>
      <c r="Q107" s="71">
        <v>0</v>
      </c>
      <c r="R107" s="71">
        <v>0</v>
      </c>
      <c r="S107" s="71">
        <v>0</v>
      </c>
      <c r="T107" s="71">
        <v>0</v>
      </c>
      <c r="U107" s="71">
        <v>0</v>
      </c>
      <c r="V107" s="71">
        <v>0</v>
      </c>
      <c r="W107" s="71">
        <v>0</v>
      </c>
      <c r="X107" s="71">
        <v>0</v>
      </c>
      <c r="Y107" s="71">
        <v>0</v>
      </c>
      <c r="Z107" s="71">
        <v>0</v>
      </c>
      <c r="AA107" s="71">
        <v>0</v>
      </c>
      <c r="AB107" s="71">
        <v>0</v>
      </c>
      <c r="AC107" s="71">
        <v>0</v>
      </c>
      <c r="AD107" s="71">
        <v>0</v>
      </c>
      <c r="AE107" s="71">
        <v>0</v>
      </c>
      <c r="AF107" s="71">
        <v>0</v>
      </c>
      <c r="AG107" s="71">
        <v>0</v>
      </c>
      <c r="AH107" s="71">
        <v>0</v>
      </c>
      <c r="AI107" s="71">
        <v>0</v>
      </c>
      <c r="AJ107" s="72"/>
    </row>
    <row r="108" spans="2:36" s="67" customFormat="1" ht="22.5" customHeight="1">
      <c r="B108" s="152"/>
      <c r="C108" s="157" t="s">
        <v>55</v>
      </c>
      <c r="D108" s="158"/>
      <c r="E108" s="71">
        <v>0</v>
      </c>
      <c r="F108" s="71">
        <v>0</v>
      </c>
      <c r="G108" s="71">
        <v>0</v>
      </c>
      <c r="H108" s="71">
        <v>0</v>
      </c>
      <c r="I108" s="71">
        <v>0</v>
      </c>
      <c r="J108" s="71">
        <v>0</v>
      </c>
      <c r="K108" s="71">
        <v>0</v>
      </c>
      <c r="L108" s="71">
        <v>0</v>
      </c>
      <c r="M108" s="71">
        <v>0</v>
      </c>
      <c r="N108" s="71">
        <v>0</v>
      </c>
      <c r="O108" s="71">
        <v>0</v>
      </c>
      <c r="P108" s="71">
        <v>0</v>
      </c>
      <c r="Q108" s="71">
        <v>0</v>
      </c>
      <c r="R108" s="71">
        <v>0</v>
      </c>
      <c r="S108" s="71">
        <v>0</v>
      </c>
      <c r="T108" s="71">
        <v>0</v>
      </c>
      <c r="U108" s="71">
        <v>0</v>
      </c>
      <c r="V108" s="71">
        <v>0</v>
      </c>
      <c r="W108" s="71">
        <v>0</v>
      </c>
      <c r="X108" s="71">
        <v>0</v>
      </c>
      <c r="Y108" s="71">
        <v>0</v>
      </c>
      <c r="Z108" s="71">
        <v>0</v>
      </c>
      <c r="AA108" s="71">
        <v>0</v>
      </c>
      <c r="AB108" s="71">
        <v>0</v>
      </c>
      <c r="AC108" s="71">
        <v>0</v>
      </c>
      <c r="AD108" s="71">
        <v>0</v>
      </c>
      <c r="AE108" s="71">
        <v>0</v>
      </c>
      <c r="AF108" s="71">
        <v>0</v>
      </c>
      <c r="AG108" s="71">
        <v>0</v>
      </c>
      <c r="AH108" s="71">
        <v>0</v>
      </c>
      <c r="AI108" s="71">
        <v>0</v>
      </c>
      <c r="AJ108" s="72"/>
    </row>
    <row r="109" spans="2:36" s="67" customFormat="1" ht="22.5" customHeight="1">
      <c r="B109" s="152"/>
      <c r="C109" s="157" t="s">
        <v>84</v>
      </c>
      <c r="D109" s="158"/>
      <c r="E109" s="71">
        <v>0</v>
      </c>
      <c r="F109" s="71">
        <v>0</v>
      </c>
      <c r="G109" s="71">
        <v>0</v>
      </c>
      <c r="H109" s="71">
        <v>0</v>
      </c>
      <c r="I109" s="71">
        <v>0</v>
      </c>
      <c r="J109" s="71">
        <v>0</v>
      </c>
      <c r="K109" s="71">
        <v>0</v>
      </c>
      <c r="L109" s="71">
        <v>0</v>
      </c>
      <c r="M109" s="71">
        <v>0</v>
      </c>
      <c r="N109" s="71">
        <v>0</v>
      </c>
      <c r="O109" s="71">
        <v>0</v>
      </c>
      <c r="P109" s="71">
        <v>0</v>
      </c>
      <c r="Q109" s="71">
        <v>0</v>
      </c>
      <c r="R109" s="71">
        <v>0</v>
      </c>
      <c r="S109" s="71">
        <v>0</v>
      </c>
      <c r="T109" s="71">
        <v>0</v>
      </c>
      <c r="U109" s="71">
        <v>0</v>
      </c>
      <c r="V109" s="71">
        <v>0</v>
      </c>
      <c r="W109" s="71">
        <v>0</v>
      </c>
      <c r="X109" s="71">
        <v>0</v>
      </c>
      <c r="Y109" s="71">
        <v>0</v>
      </c>
      <c r="Z109" s="71">
        <v>0</v>
      </c>
      <c r="AA109" s="71">
        <v>0</v>
      </c>
      <c r="AB109" s="71">
        <v>0</v>
      </c>
      <c r="AC109" s="71">
        <v>0</v>
      </c>
      <c r="AD109" s="71">
        <v>0</v>
      </c>
      <c r="AE109" s="71">
        <v>0</v>
      </c>
      <c r="AF109" s="71">
        <v>0</v>
      </c>
      <c r="AG109" s="71">
        <v>0</v>
      </c>
      <c r="AH109" s="71">
        <v>0</v>
      </c>
      <c r="AI109" s="71">
        <v>0</v>
      </c>
      <c r="AJ109" s="72"/>
    </row>
    <row r="110" spans="2:36" s="67" customFormat="1" ht="22.5" customHeight="1">
      <c r="B110" s="152"/>
      <c r="C110" s="157" t="s">
        <v>66</v>
      </c>
      <c r="D110" s="158"/>
      <c r="E110" s="71">
        <v>0</v>
      </c>
      <c r="F110" s="71">
        <v>0</v>
      </c>
      <c r="G110" s="71">
        <v>0</v>
      </c>
      <c r="H110" s="71">
        <v>0</v>
      </c>
      <c r="I110" s="71">
        <v>0</v>
      </c>
      <c r="J110" s="71">
        <v>0</v>
      </c>
      <c r="K110" s="71">
        <v>0</v>
      </c>
      <c r="L110" s="71">
        <v>0</v>
      </c>
      <c r="M110" s="71">
        <v>0</v>
      </c>
      <c r="N110" s="71">
        <v>0</v>
      </c>
      <c r="O110" s="71">
        <v>0</v>
      </c>
      <c r="P110" s="71">
        <v>0</v>
      </c>
      <c r="Q110" s="71">
        <v>0</v>
      </c>
      <c r="R110" s="71">
        <v>0</v>
      </c>
      <c r="S110" s="71">
        <v>0</v>
      </c>
      <c r="T110" s="71">
        <v>0</v>
      </c>
      <c r="U110" s="71">
        <v>0</v>
      </c>
      <c r="V110" s="71">
        <v>0</v>
      </c>
      <c r="W110" s="71">
        <v>0</v>
      </c>
      <c r="X110" s="71">
        <v>0</v>
      </c>
      <c r="Y110" s="71">
        <v>0</v>
      </c>
      <c r="Z110" s="71">
        <v>0</v>
      </c>
      <c r="AA110" s="71">
        <v>0</v>
      </c>
      <c r="AB110" s="71">
        <v>0</v>
      </c>
      <c r="AC110" s="71">
        <v>0</v>
      </c>
      <c r="AD110" s="71">
        <v>0</v>
      </c>
      <c r="AE110" s="71">
        <v>0</v>
      </c>
      <c r="AF110" s="71">
        <v>0</v>
      </c>
      <c r="AG110" s="71">
        <v>0</v>
      </c>
      <c r="AH110" s="71">
        <v>0</v>
      </c>
      <c r="AI110" s="71">
        <v>0</v>
      </c>
      <c r="AJ110" s="72"/>
    </row>
    <row r="111" spans="2:36" s="67" customFormat="1" ht="22.5" customHeight="1">
      <c r="B111" s="152"/>
      <c r="C111" s="157" t="s">
        <v>85</v>
      </c>
      <c r="D111" s="158"/>
      <c r="E111" s="71">
        <v>0</v>
      </c>
      <c r="F111" s="71">
        <v>0</v>
      </c>
      <c r="G111" s="71">
        <v>0</v>
      </c>
      <c r="H111" s="71">
        <v>0</v>
      </c>
      <c r="I111" s="71">
        <v>0</v>
      </c>
      <c r="J111" s="71">
        <v>0</v>
      </c>
      <c r="K111" s="71">
        <v>0</v>
      </c>
      <c r="L111" s="71">
        <v>0</v>
      </c>
      <c r="M111" s="71">
        <v>0</v>
      </c>
      <c r="N111" s="71">
        <v>0</v>
      </c>
      <c r="O111" s="71">
        <v>0</v>
      </c>
      <c r="P111" s="71">
        <v>0</v>
      </c>
      <c r="Q111" s="71">
        <v>0</v>
      </c>
      <c r="R111" s="71">
        <v>0</v>
      </c>
      <c r="S111" s="71">
        <v>0</v>
      </c>
      <c r="T111" s="71">
        <v>0</v>
      </c>
      <c r="U111" s="71">
        <v>0</v>
      </c>
      <c r="V111" s="71">
        <v>0</v>
      </c>
      <c r="W111" s="71">
        <v>0</v>
      </c>
      <c r="X111" s="71">
        <v>0</v>
      </c>
      <c r="Y111" s="71">
        <v>0</v>
      </c>
      <c r="Z111" s="71">
        <v>0</v>
      </c>
      <c r="AA111" s="71">
        <v>0</v>
      </c>
      <c r="AB111" s="71">
        <v>0</v>
      </c>
      <c r="AC111" s="71">
        <v>0</v>
      </c>
      <c r="AD111" s="71">
        <v>0</v>
      </c>
      <c r="AE111" s="71">
        <v>0</v>
      </c>
      <c r="AF111" s="71">
        <v>0</v>
      </c>
      <c r="AG111" s="71">
        <v>0</v>
      </c>
      <c r="AH111" s="71">
        <v>0</v>
      </c>
      <c r="AI111" s="71">
        <v>0</v>
      </c>
      <c r="AJ111" s="72"/>
    </row>
    <row r="112" spans="2:36" s="67" customFormat="1" ht="22.5" customHeight="1">
      <c r="B112" s="152"/>
      <c r="C112" s="157" t="s">
        <v>88</v>
      </c>
      <c r="D112" s="158"/>
      <c r="E112" s="71">
        <f aca="true" t="shared" si="63" ref="E112:AI112">E98*15/100</f>
        <v>840</v>
      </c>
      <c r="F112" s="73">
        <f t="shared" si="63"/>
        <v>883.5</v>
      </c>
      <c r="G112" s="73">
        <f t="shared" si="63"/>
        <v>927</v>
      </c>
      <c r="H112" s="73">
        <f t="shared" si="63"/>
        <v>970.5</v>
      </c>
      <c r="I112" s="73">
        <f t="shared" si="63"/>
        <v>1014</v>
      </c>
      <c r="J112" s="73">
        <f t="shared" si="63"/>
        <v>1057.5</v>
      </c>
      <c r="K112" s="73">
        <f t="shared" si="63"/>
        <v>1101</v>
      </c>
      <c r="L112" s="73">
        <f t="shared" si="63"/>
        <v>1144.5</v>
      </c>
      <c r="M112" s="73">
        <f t="shared" si="63"/>
        <v>1188</v>
      </c>
      <c r="N112" s="73">
        <f t="shared" si="63"/>
        <v>1231.5</v>
      </c>
      <c r="O112" s="73">
        <f t="shared" si="63"/>
        <v>1275</v>
      </c>
      <c r="P112" s="73">
        <f t="shared" si="63"/>
        <v>1318.5</v>
      </c>
      <c r="Q112" s="73">
        <f t="shared" si="63"/>
        <v>1362</v>
      </c>
      <c r="R112" s="73">
        <f t="shared" si="63"/>
        <v>1405.5</v>
      </c>
      <c r="S112" s="73">
        <f t="shared" si="63"/>
        <v>1449</v>
      </c>
      <c r="T112" s="73">
        <f t="shared" si="63"/>
        <v>1492.5</v>
      </c>
      <c r="U112" s="73">
        <f t="shared" si="63"/>
        <v>1536</v>
      </c>
      <c r="V112" s="73">
        <f t="shared" si="63"/>
        <v>1579.5</v>
      </c>
      <c r="W112" s="73">
        <f t="shared" si="63"/>
        <v>1623</v>
      </c>
      <c r="X112" s="73">
        <f t="shared" si="63"/>
        <v>1666.5</v>
      </c>
      <c r="Y112" s="73">
        <f t="shared" si="63"/>
        <v>1710</v>
      </c>
      <c r="Z112" s="73">
        <f t="shared" si="63"/>
        <v>1753.5</v>
      </c>
      <c r="AA112" s="73">
        <f t="shared" si="63"/>
        <v>1797</v>
      </c>
      <c r="AB112" s="73">
        <f t="shared" si="63"/>
        <v>1840.5</v>
      </c>
      <c r="AC112" s="73">
        <f t="shared" si="63"/>
        <v>1884</v>
      </c>
      <c r="AD112" s="73">
        <f t="shared" si="63"/>
        <v>1927.5</v>
      </c>
      <c r="AE112" s="73">
        <f t="shared" si="63"/>
        <v>1971</v>
      </c>
      <c r="AF112" s="73">
        <f t="shared" si="63"/>
        <v>2014.5</v>
      </c>
      <c r="AG112" s="73">
        <f t="shared" si="63"/>
        <v>2058</v>
      </c>
      <c r="AH112" s="73">
        <f t="shared" si="63"/>
        <v>2101.5</v>
      </c>
      <c r="AI112" s="73">
        <f t="shared" si="63"/>
        <v>2145</v>
      </c>
      <c r="AJ112" s="72"/>
    </row>
    <row r="113" spans="2:36" s="67" customFormat="1" ht="22.5" customHeight="1">
      <c r="B113" s="152"/>
      <c r="C113" s="157" t="s">
        <v>89</v>
      </c>
      <c r="D113" s="158"/>
      <c r="E113" s="71">
        <f aca="true" t="shared" si="64" ref="E113:AI113">E98*10/100</f>
        <v>560</v>
      </c>
      <c r="F113" s="71">
        <f t="shared" si="64"/>
        <v>589</v>
      </c>
      <c r="G113" s="71">
        <f t="shared" si="64"/>
        <v>618</v>
      </c>
      <c r="H113" s="71">
        <f t="shared" si="64"/>
        <v>647</v>
      </c>
      <c r="I113" s="71">
        <f t="shared" si="64"/>
        <v>676</v>
      </c>
      <c r="J113" s="71">
        <f t="shared" si="64"/>
        <v>705</v>
      </c>
      <c r="K113" s="71">
        <f t="shared" si="64"/>
        <v>734</v>
      </c>
      <c r="L113" s="71">
        <f t="shared" si="64"/>
        <v>763</v>
      </c>
      <c r="M113" s="71">
        <f t="shared" si="64"/>
        <v>792</v>
      </c>
      <c r="N113" s="71">
        <f t="shared" si="64"/>
        <v>821</v>
      </c>
      <c r="O113" s="71">
        <f t="shared" si="64"/>
        <v>850</v>
      </c>
      <c r="P113" s="71">
        <f t="shared" si="64"/>
        <v>879</v>
      </c>
      <c r="Q113" s="71">
        <f t="shared" si="64"/>
        <v>908</v>
      </c>
      <c r="R113" s="71">
        <f t="shared" si="64"/>
        <v>937</v>
      </c>
      <c r="S113" s="71">
        <f t="shared" si="64"/>
        <v>966</v>
      </c>
      <c r="T113" s="71">
        <f t="shared" si="64"/>
        <v>995</v>
      </c>
      <c r="U113" s="71">
        <f t="shared" si="64"/>
        <v>1024</v>
      </c>
      <c r="V113" s="71">
        <f t="shared" si="64"/>
        <v>1053</v>
      </c>
      <c r="W113" s="71">
        <f t="shared" si="64"/>
        <v>1082</v>
      </c>
      <c r="X113" s="71">
        <f t="shared" si="64"/>
        <v>1111</v>
      </c>
      <c r="Y113" s="71">
        <f t="shared" si="64"/>
        <v>1140</v>
      </c>
      <c r="Z113" s="71">
        <f t="shared" si="64"/>
        <v>1169</v>
      </c>
      <c r="AA113" s="71">
        <f t="shared" si="64"/>
        <v>1198</v>
      </c>
      <c r="AB113" s="71">
        <f t="shared" si="64"/>
        <v>1227</v>
      </c>
      <c r="AC113" s="71">
        <f t="shared" si="64"/>
        <v>1256</v>
      </c>
      <c r="AD113" s="71">
        <f t="shared" si="64"/>
        <v>1285</v>
      </c>
      <c r="AE113" s="71">
        <f t="shared" si="64"/>
        <v>1314</v>
      </c>
      <c r="AF113" s="71">
        <f t="shared" si="64"/>
        <v>1343</v>
      </c>
      <c r="AG113" s="71">
        <f t="shared" si="64"/>
        <v>1372</v>
      </c>
      <c r="AH113" s="71">
        <f t="shared" si="64"/>
        <v>1401</v>
      </c>
      <c r="AI113" s="71">
        <f t="shared" si="64"/>
        <v>1430</v>
      </c>
      <c r="AJ113" s="72"/>
    </row>
    <row r="114" spans="2:36" s="67" customFormat="1" ht="22.5" customHeight="1">
      <c r="B114" s="152"/>
      <c r="C114" s="157" t="s">
        <v>90</v>
      </c>
      <c r="D114" s="158"/>
      <c r="E114" s="73">
        <f>E101*7.5/100</f>
        <v>547.5</v>
      </c>
      <c r="F114" s="73">
        <f>F101*7.5/100</f>
        <v>576</v>
      </c>
      <c r="G114" s="73">
        <f aca="true" t="shared" si="65" ref="G114:AI114">G101*7.5/100</f>
        <v>604.5</v>
      </c>
      <c r="H114" s="73">
        <f t="shared" si="65"/>
        <v>633</v>
      </c>
      <c r="I114" s="73">
        <f t="shared" si="65"/>
        <v>661.5</v>
      </c>
      <c r="J114" s="73">
        <f t="shared" si="65"/>
        <v>690</v>
      </c>
      <c r="K114" s="73">
        <f t="shared" si="65"/>
        <v>718.5</v>
      </c>
      <c r="L114" s="73">
        <f t="shared" si="65"/>
        <v>747</v>
      </c>
      <c r="M114" s="73">
        <f t="shared" si="65"/>
        <v>775.5</v>
      </c>
      <c r="N114" s="73">
        <f t="shared" si="65"/>
        <v>804</v>
      </c>
      <c r="O114" s="73">
        <f t="shared" si="65"/>
        <v>832.5</v>
      </c>
      <c r="P114" s="73">
        <f t="shared" si="65"/>
        <v>861</v>
      </c>
      <c r="Q114" s="73">
        <f t="shared" si="65"/>
        <v>889.5</v>
      </c>
      <c r="R114" s="73">
        <f t="shared" si="65"/>
        <v>918</v>
      </c>
      <c r="S114" s="73">
        <f t="shared" si="65"/>
        <v>946.5</v>
      </c>
      <c r="T114" s="73">
        <f t="shared" si="65"/>
        <v>975</v>
      </c>
      <c r="U114" s="73">
        <f t="shared" si="65"/>
        <v>1003.5</v>
      </c>
      <c r="V114" s="73">
        <f t="shared" si="65"/>
        <v>1032</v>
      </c>
      <c r="W114" s="73">
        <f t="shared" si="65"/>
        <v>1060.5</v>
      </c>
      <c r="X114" s="73">
        <f t="shared" si="65"/>
        <v>1089</v>
      </c>
      <c r="Y114" s="73">
        <f t="shared" si="65"/>
        <v>1117.5</v>
      </c>
      <c r="Z114" s="73">
        <f t="shared" si="65"/>
        <v>1146</v>
      </c>
      <c r="AA114" s="73">
        <f t="shared" si="65"/>
        <v>1174.5</v>
      </c>
      <c r="AB114" s="73">
        <f t="shared" si="65"/>
        <v>1203</v>
      </c>
      <c r="AC114" s="73">
        <f t="shared" si="65"/>
        <v>1231.5</v>
      </c>
      <c r="AD114" s="73">
        <f t="shared" si="65"/>
        <v>1260</v>
      </c>
      <c r="AE114" s="73">
        <f t="shared" si="65"/>
        <v>1288.5</v>
      </c>
      <c r="AF114" s="73">
        <f t="shared" si="65"/>
        <v>1317</v>
      </c>
      <c r="AG114" s="73">
        <f t="shared" si="65"/>
        <v>1345.5</v>
      </c>
      <c r="AH114" s="73">
        <f t="shared" si="65"/>
        <v>1374</v>
      </c>
      <c r="AI114" s="73">
        <f t="shared" si="65"/>
        <v>1402.5</v>
      </c>
      <c r="AJ114" s="72"/>
    </row>
    <row r="115" spans="2:36" s="67" customFormat="1" ht="22.5" customHeight="1" thickBot="1">
      <c r="B115" s="153"/>
      <c r="C115" s="157" t="s">
        <v>60</v>
      </c>
      <c r="D115" s="158"/>
      <c r="E115" s="73">
        <f>SUM(E101:E114)</f>
        <v>15298.5</v>
      </c>
      <c r="F115" s="73">
        <f aca="true" t="shared" si="66" ref="F115:AI115">SUM(F101:F114)</f>
        <v>15867</v>
      </c>
      <c r="G115" s="73">
        <f t="shared" si="66"/>
        <v>16435.5</v>
      </c>
      <c r="H115" s="73">
        <f t="shared" si="66"/>
        <v>17004</v>
      </c>
      <c r="I115" s="73">
        <f t="shared" si="66"/>
        <v>17572.5</v>
      </c>
      <c r="J115" s="73">
        <f t="shared" si="66"/>
        <v>18141</v>
      </c>
      <c r="K115" s="73">
        <f t="shared" si="66"/>
        <v>18709.5</v>
      </c>
      <c r="L115" s="73">
        <f t="shared" si="66"/>
        <v>19278</v>
      </c>
      <c r="M115" s="73">
        <f t="shared" si="66"/>
        <v>19846.5</v>
      </c>
      <c r="N115" s="73">
        <f t="shared" si="66"/>
        <v>20415</v>
      </c>
      <c r="O115" s="73">
        <f t="shared" si="66"/>
        <v>20983.5</v>
      </c>
      <c r="P115" s="73">
        <f t="shared" si="66"/>
        <v>21552</v>
      </c>
      <c r="Q115" s="73">
        <f t="shared" si="66"/>
        <v>22120.5</v>
      </c>
      <c r="R115" s="73">
        <f t="shared" si="66"/>
        <v>22689</v>
      </c>
      <c r="S115" s="73">
        <f t="shared" si="66"/>
        <v>23257.5</v>
      </c>
      <c r="T115" s="73">
        <f t="shared" si="66"/>
        <v>23826</v>
      </c>
      <c r="U115" s="73">
        <f t="shared" si="66"/>
        <v>24394.5</v>
      </c>
      <c r="V115" s="73">
        <f t="shared" si="66"/>
        <v>24963</v>
      </c>
      <c r="W115" s="73">
        <f t="shared" si="66"/>
        <v>25531.5</v>
      </c>
      <c r="X115" s="73">
        <f t="shared" si="66"/>
        <v>26100</v>
      </c>
      <c r="Y115" s="73">
        <f t="shared" si="66"/>
        <v>26668.5</v>
      </c>
      <c r="Z115" s="73">
        <f t="shared" si="66"/>
        <v>27237</v>
      </c>
      <c r="AA115" s="73">
        <f t="shared" si="66"/>
        <v>27805.5</v>
      </c>
      <c r="AB115" s="73">
        <f t="shared" si="66"/>
        <v>28374</v>
      </c>
      <c r="AC115" s="73">
        <f t="shared" si="66"/>
        <v>28942.5</v>
      </c>
      <c r="AD115" s="73">
        <f t="shared" si="66"/>
        <v>29511</v>
      </c>
      <c r="AE115" s="73">
        <f t="shared" si="66"/>
        <v>30079.5</v>
      </c>
      <c r="AF115" s="73">
        <f t="shared" si="66"/>
        <v>30648</v>
      </c>
      <c r="AG115" s="73">
        <f t="shared" si="66"/>
        <v>31216.5</v>
      </c>
      <c r="AH115" s="73">
        <f t="shared" si="66"/>
        <v>31785</v>
      </c>
      <c r="AI115" s="73">
        <f t="shared" si="66"/>
        <v>32353.5</v>
      </c>
      <c r="AJ115" s="72"/>
    </row>
    <row r="116" spans="2:35" s="68" customFormat="1" ht="22.5" customHeight="1">
      <c r="B116" s="151">
        <v>7</v>
      </c>
      <c r="C116" s="75" t="s">
        <v>10</v>
      </c>
      <c r="D116" s="62" t="s">
        <v>4</v>
      </c>
      <c r="E116" s="62">
        <v>3530</v>
      </c>
      <c r="F116" s="62">
        <f>E116+190</f>
        <v>3720</v>
      </c>
      <c r="G116" s="62">
        <f aca="true" t="shared" si="67" ref="G116:AI116">F116+190</f>
        <v>3910</v>
      </c>
      <c r="H116" s="62">
        <f t="shared" si="67"/>
        <v>4100</v>
      </c>
      <c r="I116" s="62">
        <f t="shared" si="67"/>
        <v>4290</v>
      </c>
      <c r="J116" s="62">
        <f t="shared" si="67"/>
        <v>4480</v>
      </c>
      <c r="K116" s="62">
        <f t="shared" si="67"/>
        <v>4670</v>
      </c>
      <c r="L116" s="62">
        <f t="shared" si="67"/>
        <v>4860</v>
      </c>
      <c r="M116" s="62">
        <f t="shared" si="67"/>
        <v>5050</v>
      </c>
      <c r="N116" s="62">
        <f t="shared" si="67"/>
        <v>5240</v>
      </c>
      <c r="O116" s="62">
        <f t="shared" si="67"/>
        <v>5430</v>
      </c>
      <c r="P116" s="62">
        <f t="shared" si="67"/>
        <v>5620</v>
      </c>
      <c r="Q116" s="62">
        <f t="shared" si="67"/>
        <v>5810</v>
      </c>
      <c r="R116" s="62">
        <f t="shared" si="67"/>
        <v>6000</v>
      </c>
      <c r="S116" s="62">
        <f t="shared" si="67"/>
        <v>6190</v>
      </c>
      <c r="T116" s="62">
        <f t="shared" si="67"/>
        <v>6380</v>
      </c>
      <c r="U116" s="62">
        <f t="shared" si="67"/>
        <v>6570</v>
      </c>
      <c r="V116" s="62">
        <f t="shared" si="67"/>
        <v>6760</v>
      </c>
      <c r="W116" s="62">
        <f t="shared" si="67"/>
        <v>6950</v>
      </c>
      <c r="X116" s="62">
        <f t="shared" si="67"/>
        <v>7140</v>
      </c>
      <c r="Y116" s="62">
        <f t="shared" si="67"/>
        <v>7330</v>
      </c>
      <c r="Z116" s="62">
        <f t="shared" si="67"/>
        <v>7520</v>
      </c>
      <c r="AA116" s="62">
        <f t="shared" si="67"/>
        <v>7710</v>
      </c>
      <c r="AB116" s="62">
        <f t="shared" si="67"/>
        <v>7900</v>
      </c>
      <c r="AC116" s="62">
        <f t="shared" si="67"/>
        <v>8090</v>
      </c>
      <c r="AD116" s="62">
        <f t="shared" si="67"/>
        <v>8280</v>
      </c>
      <c r="AE116" s="62">
        <f t="shared" si="67"/>
        <v>8470</v>
      </c>
      <c r="AF116" s="62">
        <f t="shared" si="67"/>
        <v>8660</v>
      </c>
      <c r="AG116" s="62">
        <f t="shared" si="67"/>
        <v>8850</v>
      </c>
      <c r="AH116" s="62">
        <f t="shared" si="67"/>
        <v>9040</v>
      </c>
      <c r="AI116" s="62">
        <f t="shared" si="67"/>
        <v>9230</v>
      </c>
    </row>
    <row r="117" spans="2:35" s="89" customFormat="1" ht="22.5" customHeight="1">
      <c r="B117" s="152"/>
      <c r="C117" s="87" t="s">
        <v>34</v>
      </c>
      <c r="D117" s="88" t="s">
        <v>26</v>
      </c>
      <c r="E117" s="88">
        <v>5800</v>
      </c>
      <c r="F117" s="88">
        <f>E117+320</f>
        <v>6120</v>
      </c>
      <c r="G117" s="88">
        <f aca="true" t="shared" si="68" ref="G117:AI117">F117+320</f>
        <v>6440</v>
      </c>
      <c r="H117" s="88">
        <f t="shared" si="68"/>
        <v>6760</v>
      </c>
      <c r="I117" s="88">
        <f t="shared" si="68"/>
        <v>7080</v>
      </c>
      <c r="J117" s="88">
        <f t="shared" si="68"/>
        <v>7400</v>
      </c>
      <c r="K117" s="88">
        <f t="shared" si="68"/>
        <v>7720</v>
      </c>
      <c r="L117" s="88">
        <f t="shared" si="68"/>
        <v>8040</v>
      </c>
      <c r="M117" s="88">
        <f t="shared" si="68"/>
        <v>8360</v>
      </c>
      <c r="N117" s="88">
        <f t="shared" si="68"/>
        <v>8680</v>
      </c>
      <c r="O117" s="88">
        <f t="shared" si="68"/>
        <v>9000</v>
      </c>
      <c r="P117" s="88">
        <f t="shared" si="68"/>
        <v>9320</v>
      </c>
      <c r="Q117" s="88">
        <f t="shared" si="68"/>
        <v>9640</v>
      </c>
      <c r="R117" s="88">
        <f t="shared" si="68"/>
        <v>9960</v>
      </c>
      <c r="S117" s="88">
        <f t="shared" si="68"/>
        <v>10280</v>
      </c>
      <c r="T117" s="88">
        <f t="shared" si="68"/>
        <v>10600</v>
      </c>
      <c r="U117" s="88">
        <f t="shared" si="68"/>
        <v>10920</v>
      </c>
      <c r="V117" s="88">
        <f t="shared" si="68"/>
        <v>11240</v>
      </c>
      <c r="W117" s="88">
        <f t="shared" si="68"/>
        <v>11560</v>
      </c>
      <c r="X117" s="88">
        <f t="shared" si="68"/>
        <v>11880</v>
      </c>
      <c r="Y117" s="88">
        <f t="shared" si="68"/>
        <v>12200</v>
      </c>
      <c r="Z117" s="88">
        <f t="shared" si="68"/>
        <v>12520</v>
      </c>
      <c r="AA117" s="88">
        <f t="shared" si="68"/>
        <v>12840</v>
      </c>
      <c r="AB117" s="88">
        <f t="shared" si="68"/>
        <v>13160</v>
      </c>
      <c r="AC117" s="88">
        <f t="shared" si="68"/>
        <v>13480</v>
      </c>
      <c r="AD117" s="88">
        <f t="shared" si="68"/>
        <v>13800</v>
      </c>
      <c r="AE117" s="88">
        <f t="shared" si="68"/>
        <v>14120</v>
      </c>
      <c r="AF117" s="88">
        <f t="shared" si="68"/>
        <v>14440</v>
      </c>
      <c r="AG117" s="88">
        <f t="shared" si="68"/>
        <v>14760</v>
      </c>
      <c r="AH117" s="88">
        <f t="shared" si="68"/>
        <v>15080</v>
      </c>
      <c r="AI117" s="88">
        <f t="shared" si="68"/>
        <v>15400</v>
      </c>
    </row>
    <row r="118" spans="2:35" s="68" customFormat="1" ht="22.5" customHeight="1">
      <c r="B118" s="152"/>
      <c r="C118" s="155" t="s">
        <v>58</v>
      </c>
      <c r="D118" s="156"/>
      <c r="E118" s="69">
        <f aca="true" t="shared" si="69" ref="E118:AI118">E116*15/100</f>
        <v>529.5</v>
      </c>
      <c r="F118" s="69">
        <f t="shared" si="69"/>
        <v>558</v>
      </c>
      <c r="G118" s="69">
        <f t="shared" si="69"/>
        <v>586.5</v>
      </c>
      <c r="H118" s="69">
        <f t="shared" si="69"/>
        <v>615</v>
      </c>
      <c r="I118" s="69">
        <f t="shared" si="69"/>
        <v>643.5</v>
      </c>
      <c r="J118" s="69">
        <f t="shared" si="69"/>
        <v>672</v>
      </c>
      <c r="K118" s="69">
        <f t="shared" si="69"/>
        <v>700.5</v>
      </c>
      <c r="L118" s="69">
        <f t="shared" si="69"/>
        <v>729</v>
      </c>
      <c r="M118" s="69">
        <f t="shared" si="69"/>
        <v>757.5</v>
      </c>
      <c r="N118" s="69">
        <f t="shared" si="69"/>
        <v>786</v>
      </c>
      <c r="O118" s="69">
        <f t="shared" si="69"/>
        <v>814.5</v>
      </c>
      <c r="P118" s="69">
        <f t="shared" si="69"/>
        <v>843</v>
      </c>
      <c r="Q118" s="69">
        <f t="shared" si="69"/>
        <v>871.5</v>
      </c>
      <c r="R118" s="69">
        <f t="shared" si="69"/>
        <v>900</v>
      </c>
      <c r="S118" s="69">
        <f t="shared" si="69"/>
        <v>928.5</v>
      </c>
      <c r="T118" s="69">
        <f t="shared" si="69"/>
        <v>957</v>
      </c>
      <c r="U118" s="69">
        <f t="shared" si="69"/>
        <v>985.5</v>
      </c>
      <c r="V118" s="69">
        <f t="shared" si="69"/>
        <v>1014</v>
      </c>
      <c r="W118" s="69">
        <f t="shared" si="69"/>
        <v>1042.5</v>
      </c>
      <c r="X118" s="69">
        <f t="shared" si="69"/>
        <v>1071</v>
      </c>
      <c r="Y118" s="69">
        <f t="shared" si="69"/>
        <v>1099.5</v>
      </c>
      <c r="Z118" s="69">
        <f t="shared" si="69"/>
        <v>1128</v>
      </c>
      <c r="AA118" s="69">
        <f t="shared" si="69"/>
        <v>1156.5</v>
      </c>
      <c r="AB118" s="69">
        <f t="shared" si="69"/>
        <v>1185</v>
      </c>
      <c r="AC118" s="69">
        <f t="shared" si="69"/>
        <v>1213.5</v>
      </c>
      <c r="AD118" s="69">
        <f t="shared" si="69"/>
        <v>1242</v>
      </c>
      <c r="AE118" s="69">
        <f t="shared" si="69"/>
        <v>1270.5</v>
      </c>
      <c r="AF118" s="69">
        <f t="shared" si="69"/>
        <v>1299</v>
      </c>
      <c r="AG118" s="69">
        <f t="shared" si="69"/>
        <v>1327.5</v>
      </c>
      <c r="AH118" s="69">
        <f t="shared" si="69"/>
        <v>1356</v>
      </c>
      <c r="AI118" s="69">
        <f t="shared" si="69"/>
        <v>1384.5</v>
      </c>
    </row>
    <row r="119" spans="2:35" s="68" customFormat="1" ht="22.5" customHeight="1">
      <c r="B119" s="152"/>
      <c r="C119" s="155" t="s">
        <v>80</v>
      </c>
      <c r="D119" s="156"/>
      <c r="E119" s="69">
        <f>E117*20/100</f>
        <v>1160</v>
      </c>
      <c r="F119" s="69">
        <f aca="true" t="shared" si="70" ref="F119:AI119">F117*20/100</f>
        <v>1224</v>
      </c>
      <c r="G119" s="69">
        <f t="shared" si="70"/>
        <v>1288</v>
      </c>
      <c r="H119" s="69">
        <f t="shared" si="70"/>
        <v>1352</v>
      </c>
      <c r="I119" s="69">
        <f t="shared" si="70"/>
        <v>1416</v>
      </c>
      <c r="J119" s="69">
        <f t="shared" si="70"/>
        <v>1480</v>
      </c>
      <c r="K119" s="69">
        <f t="shared" si="70"/>
        <v>1544</v>
      </c>
      <c r="L119" s="69">
        <f t="shared" si="70"/>
        <v>1608</v>
      </c>
      <c r="M119" s="69">
        <f t="shared" si="70"/>
        <v>1672</v>
      </c>
      <c r="N119" s="69">
        <f t="shared" si="70"/>
        <v>1736</v>
      </c>
      <c r="O119" s="69">
        <f t="shared" si="70"/>
        <v>1800</v>
      </c>
      <c r="P119" s="69">
        <f t="shared" si="70"/>
        <v>1864</v>
      </c>
      <c r="Q119" s="69">
        <f t="shared" si="70"/>
        <v>1928</v>
      </c>
      <c r="R119" s="69">
        <f t="shared" si="70"/>
        <v>1992</v>
      </c>
      <c r="S119" s="69">
        <f t="shared" si="70"/>
        <v>2056</v>
      </c>
      <c r="T119" s="69">
        <f t="shared" si="70"/>
        <v>2120</v>
      </c>
      <c r="U119" s="69">
        <f t="shared" si="70"/>
        <v>2184</v>
      </c>
      <c r="V119" s="69">
        <f t="shared" si="70"/>
        <v>2248</v>
      </c>
      <c r="W119" s="69">
        <f t="shared" si="70"/>
        <v>2312</v>
      </c>
      <c r="X119" s="69">
        <f t="shared" si="70"/>
        <v>2376</v>
      </c>
      <c r="Y119" s="69">
        <f t="shared" si="70"/>
        <v>2440</v>
      </c>
      <c r="Z119" s="69">
        <f t="shared" si="70"/>
        <v>2504</v>
      </c>
      <c r="AA119" s="69">
        <f t="shared" si="70"/>
        <v>2568</v>
      </c>
      <c r="AB119" s="69">
        <f t="shared" si="70"/>
        <v>2632</v>
      </c>
      <c r="AC119" s="69">
        <f t="shared" si="70"/>
        <v>2696</v>
      </c>
      <c r="AD119" s="69">
        <f t="shared" si="70"/>
        <v>2760</v>
      </c>
      <c r="AE119" s="69">
        <f t="shared" si="70"/>
        <v>2824</v>
      </c>
      <c r="AF119" s="69">
        <f t="shared" si="70"/>
        <v>2888</v>
      </c>
      <c r="AG119" s="69">
        <f t="shared" si="70"/>
        <v>2952</v>
      </c>
      <c r="AH119" s="69">
        <f t="shared" si="70"/>
        <v>3016</v>
      </c>
      <c r="AI119" s="69">
        <f t="shared" si="70"/>
        <v>3080</v>
      </c>
    </row>
    <row r="120" spans="2:35" s="93" customFormat="1" ht="22.5" customHeight="1">
      <c r="B120" s="152"/>
      <c r="C120" s="171" t="s">
        <v>79</v>
      </c>
      <c r="D120" s="172"/>
      <c r="E120" s="145">
        <v>7500</v>
      </c>
      <c r="F120" s="145">
        <f>E120+420</f>
        <v>7920</v>
      </c>
      <c r="G120" s="145">
        <f aca="true" t="shared" si="71" ref="G120:AI120">F120+420</f>
        <v>8340</v>
      </c>
      <c r="H120" s="145">
        <f t="shared" si="71"/>
        <v>8760</v>
      </c>
      <c r="I120" s="145">
        <f t="shared" si="71"/>
        <v>9180</v>
      </c>
      <c r="J120" s="145">
        <f t="shared" si="71"/>
        <v>9600</v>
      </c>
      <c r="K120" s="145">
        <f t="shared" si="71"/>
        <v>10020</v>
      </c>
      <c r="L120" s="145">
        <f t="shared" si="71"/>
        <v>10440</v>
      </c>
      <c r="M120" s="145">
        <f t="shared" si="71"/>
        <v>10860</v>
      </c>
      <c r="N120" s="145">
        <f t="shared" si="71"/>
        <v>11280</v>
      </c>
      <c r="O120" s="145">
        <f t="shared" si="71"/>
        <v>11700</v>
      </c>
      <c r="P120" s="145">
        <f t="shared" si="71"/>
        <v>12120</v>
      </c>
      <c r="Q120" s="145">
        <f t="shared" si="71"/>
        <v>12540</v>
      </c>
      <c r="R120" s="145">
        <f t="shared" si="71"/>
        <v>12960</v>
      </c>
      <c r="S120" s="145">
        <f t="shared" si="71"/>
        <v>13380</v>
      </c>
      <c r="T120" s="145">
        <f t="shared" si="71"/>
        <v>13800</v>
      </c>
      <c r="U120" s="145">
        <f t="shared" si="71"/>
        <v>14220</v>
      </c>
      <c r="V120" s="145">
        <f t="shared" si="71"/>
        <v>14640</v>
      </c>
      <c r="W120" s="145">
        <f t="shared" si="71"/>
        <v>15060</v>
      </c>
      <c r="X120" s="145">
        <f t="shared" si="71"/>
        <v>15480</v>
      </c>
      <c r="Y120" s="145">
        <f t="shared" si="71"/>
        <v>15900</v>
      </c>
      <c r="Z120" s="145">
        <f t="shared" si="71"/>
        <v>16320</v>
      </c>
      <c r="AA120" s="145">
        <f t="shared" si="71"/>
        <v>16740</v>
      </c>
      <c r="AB120" s="145">
        <f t="shared" si="71"/>
        <v>17160</v>
      </c>
      <c r="AC120" s="145">
        <f t="shared" si="71"/>
        <v>17580</v>
      </c>
      <c r="AD120" s="145">
        <f t="shared" si="71"/>
        <v>18000</v>
      </c>
      <c r="AE120" s="145">
        <f t="shared" si="71"/>
        <v>18420</v>
      </c>
      <c r="AF120" s="145">
        <f t="shared" si="71"/>
        <v>18840</v>
      </c>
      <c r="AG120" s="145">
        <f t="shared" si="71"/>
        <v>19260</v>
      </c>
      <c r="AH120" s="145">
        <f t="shared" si="71"/>
        <v>19680</v>
      </c>
      <c r="AI120" s="145">
        <f t="shared" si="71"/>
        <v>20100</v>
      </c>
    </row>
    <row r="121" spans="2:36" s="67" customFormat="1" ht="22.5" customHeight="1" thickBot="1">
      <c r="B121" s="152"/>
      <c r="C121" s="167" t="s">
        <v>98</v>
      </c>
      <c r="D121" s="168"/>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66"/>
    </row>
    <row r="122" spans="2:36" s="67" customFormat="1" ht="22.5" customHeight="1">
      <c r="B122" s="152"/>
      <c r="C122" s="157" t="s">
        <v>53</v>
      </c>
      <c r="D122" s="158"/>
      <c r="E122" s="71">
        <v>1059</v>
      </c>
      <c r="F122" s="71">
        <v>1059</v>
      </c>
      <c r="G122" s="71">
        <v>1059</v>
      </c>
      <c r="H122" s="71">
        <v>1059</v>
      </c>
      <c r="I122" s="71">
        <v>1059</v>
      </c>
      <c r="J122" s="71">
        <v>1059</v>
      </c>
      <c r="K122" s="71">
        <v>1059</v>
      </c>
      <c r="L122" s="71">
        <v>1059</v>
      </c>
      <c r="M122" s="71">
        <v>1059</v>
      </c>
      <c r="N122" s="71">
        <v>1059</v>
      </c>
      <c r="O122" s="71">
        <v>1059</v>
      </c>
      <c r="P122" s="71">
        <v>1059</v>
      </c>
      <c r="Q122" s="71">
        <v>1059</v>
      </c>
      <c r="R122" s="71">
        <v>1059</v>
      </c>
      <c r="S122" s="71">
        <v>1059</v>
      </c>
      <c r="T122" s="71">
        <v>1059</v>
      </c>
      <c r="U122" s="71">
        <v>1059</v>
      </c>
      <c r="V122" s="71">
        <v>1059</v>
      </c>
      <c r="W122" s="71">
        <v>1059</v>
      </c>
      <c r="X122" s="71">
        <v>1059</v>
      </c>
      <c r="Y122" s="71">
        <v>1059</v>
      </c>
      <c r="Z122" s="71">
        <v>1059</v>
      </c>
      <c r="AA122" s="71">
        <v>1059</v>
      </c>
      <c r="AB122" s="71">
        <v>1059</v>
      </c>
      <c r="AC122" s="71">
        <v>1059</v>
      </c>
      <c r="AD122" s="71">
        <v>1059</v>
      </c>
      <c r="AE122" s="71">
        <v>1059</v>
      </c>
      <c r="AF122" s="71">
        <v>1059</v>
      </c>
      <c r="AG122" s="71">
        <v>1059</v>
      </c>
      <c r="AH122" s="71">
        <v>1059</v>
      </c>
      <c r="AI122" s="71">
        <v>1059</v>
      </c>
      <c r="AJ122" s="72"/>
    </row>
    <row r="123" spans="2:36" s="67" customFormat="1" ht="22.5" customHeight="1">
      <c r="B123" s="152"/>
      <c r="C123" s="157" t="s">
        <v>54</v>
      </c>
      <c r="D123" s="158"/>
      <c r="E123" s="71">
        <v>1375</v>
      </c>
      <c r="F123" s="71">
        <v>1375</v>
      </c>
      <c r="G123" s="71">
        <v>1375</v>
      </c>
      <c r="H123" s="71">
        <v>1375</v>
      </c>
      <c r="I123" s="71">
        <v>1375</v>
      </c>
      <c r="J123" s="71">
        <v>1375</v>
      </c>
      <c r="K123" s="71">
        <v>1375</v>
      </c>
      <c r="L123" s="71">
        <v>1375</v>
      </c>
      <c r="M123" s="71">
        <v>1375</v>
      </c>
      <c r="N123" s="71">
        <v>1375</v>
      </c>
      <c r="O123" s="71">
        <v>1375</v>
      </c>
      <c r="P123" s="71">
        <v>1375</v>
      </c>
      <c r="Q123" s="71">
        <v>1375</v>
      </c>
      <c r="R123" s="71">
        <v>1375</v>
      </c>
      <c r="S123" s="71">
        <v>1375</v>
      </c>
      <c r="T123" s="71">
        <v>1375</v>
      </c>
      <c r="U123" s="71">
        <v>1375</v>
      </c>
      <c r="V123" s="71">
        <v>1375</v>
      </c>
      <c r="W123" s="71">
        <v>1375</v>
      </c>
      <c r="X123" s="71">
        <v>1375</v>
      </c>
      <c r="Y123" s="71">
        <v>1375</v>
      </c>
      <c r="Z123" s="71">
        <v>1375</v>
      </c>
      <c r="AA123" s="71">
        <v>1375</v>
      </c>
      <c r="AB123" s="71">
        <v>1375</v>
      </c>
      <c r="AC123" s="71">
        <v>1375</v>
      </c>
      <c r="AD123" s="71">
        <v>1375</v>
      </c>
      <c r="AE123" s="71">
        <v>1375</v>
      </c>
      <c r="AF123" s="71">
        <v>1375</v>
      </c>
      <c r="AG123" s="71">
        <v>1375</v>
      </c>
      <c r="AH123" s="71">
        <v>1375</v>
      </c>
      <c r="AI123" s="71">
        <v>1375</v>
      </c>
      <c r="AJ123" s="72"/>
    </row>
    <row r="124" spans="2:36" s="67" customFormat="1" ht="22.5" customHeight="1">
      <c r="B124" s="152"/>
      <c r="C124" s="157" t="s">
        <v>81</v>
      </c>
      <c r="D124" s="158"/>
      <c r="E124" s="71">
        <f aca="true" t="shared" si="72" ref="E124:AI124">E116/2</f>
        <v>1765</v>
      </c>
      <c r="F124" s="71">
        <f t="shared" si="72"/>
        <v>1860</v>
      </c>
      <c r="G124" s="71">
        <f t="shared" si="72"/>
        <v>1955</v>
      </c>
      <c r="H124" s="71">
        <f t="shared" si="72"/>
        <v>2050</v>
      </c>
      <c r="I124" s="71">
        <f t="shared" si="72"/>
        <v>2145</v>
      </c>
      <c r="J124" s="71">
        <f t="shared" si="72"/>
        <v>2240</v>
      </c>
      <c r="K124" s="71">
        <f t="shared" si="72"/>
        <v>2335</v>
      </c>
      <c r="L124" s="71">
        <f t="shared" si="72"/>
        <v>2430</v>
      </c>
      <c r="M124" s="71">
        <f t="shared" si="72"/>
        <v>2525</v>
      </c>
      <c r="N124" s="71">
        <f t="shared" si="72"/>
        <v>2620</v>
      </c>
      <c r="O124" s="71">
        <f t="shared" si="72"/>
        <v>2715</v>
      </c>
      <c r="P124" s="71">
        <f t="shared" si="72"/>
        <v>2810</v>
      </c>
      <c r="Q124" s="71">
        <f t="shared" si="72"/>
        <v>2905</v>
      </c>
      <c r="R124" s="71">
        <f t="shared" si="72"/>
        <v>3000</v>
      </c>
      <c r="S124" s="71">
        <f t="shared" si="72"/>
        <v>3095</v>
      </c>
      <c r="T124" s="71">
        <f t="shared" si="72"/>
        <v>3190</v>
      </c>
      <c r="U124" s="71">
        <f t="shared" si="72"/>
        <v>3285</v>
      </c>
      <c r="V124" s="71">
        <f t="shared" si="72"/>
        <v>3380</v>
      </c>
      <c r="W124" s="71">
        <f t="shared" si="72"/>
        <v>3475</v>
      </c>
      <c r="X124" s="71">
        <f t="shared" si="72"/>
        <v>3570</v>
      </c>
      <c r="Y124" s="71">
        <f t="shared" si="72"/>
        <v>3665</v>
      </c>
      <c r="Z124" s="71">
        <f t="shared" si="72"/>
        <v>3760</v>
      </c>
      <c r="AA124" s="71">
        <f t="shared" si="72"/>
        <v>3855</v>
      </c>
      <c r="AB124" s="71">
        <f t="shared" si="72"/>
        <v>3950</v>
      </c>
      <c r="AC124" s="71">
        <f t="shared" si="72"/>
        <v>4045</v>
      </c>
      <c r="AD124" s="71">
        <f t="shared" si="72"/>
        <v>4140</v>
      </c>
      <c r="AE124" s="71">
        <f t="shared" si="72"/>
        <v>4235</v>
      </c>
      <c r="AF124" s="71">
        <f t="shared" si="72"/>
        <v>4330</v>
      </c>
      <c r="AG124" s="71">
        <f t="shared" si="72"/>
        <v>4425</v>
      </c>
      <c r="AH124" s="71">
        <f t="shared" si="72"/>
        <v>4520</v>
      </c>
      <c r="AI124" s="71">
        <f t="shared" si="72"/>
        <v>4615</v>
      </c>
      <c r="AJ124" s="72"/>
    </row>
    <row r="125" spans="2:36" s="67" customFormat="1" ht="22.5" customHeight="1">
      <c r="B125" s="152"/>
      <c r="C125" s="157" t="s">
        <v>82</v>
      </c>
      <c r="D125" s="158"/>
      <c r="E125" s="71">
        <f aca="true" t="shared" si="73" ref="E125:AI125">E106</f>
        <v>1932</v>
      </c>
      <c r="F125" s="71">
        <f t="shared" si="73"/>
        <v>1932</v>
      </c>
      <c r="G125" s="71">
        <f t="shared" si="73"/>
        <v>1932</v>
      </c>
      <c r="H125" s="71">
        <f t="shared" si="73"/>
        <v>1932</v>
      </c>
      <c r="I125" s="71">
        <f t="shared" si="73"/>
        <v>1932</v>
      </c>
      <c r="J125" s="71">
        <f t="shared" si="73"/>
        <v>1932</v>
      </c>
      <c r="K125" s="71">
        <f t="shared" si="73"/>
        <v>1932</v>
      </c>
      <c r="L125" s="71">
        <f t="shared" si="73"/>
        <v>1932</v>
      </c>
      <c r="M125" s="71">
        <f t="shared" si="73"/>
        <v>1932</v>
      </c>
      <c r="N125" s="71">
        <f t="shared" si="73"/>
        <v>1932</v>
      </c>
      <c r="O125" s="71">
        <f t="shared" si="73"/>
        <v>1932</v>
      </c>
      <c r="P125" s="71">
        <f t="shared" si="73"/>
        <v>1932</v>
      </c>
      <c r="Q125" s="71">
        <f t="shared" si="73"/>
        <v>1932</v>
      </c>
      <c r="R125" s="71">
        <f t="shared" si="73"/>
        <v>1932</v>
      </c>
      <c r="S125" s="71">
        <f t="shared" si="73"/>
        <v>1932</v>
      </c>
      <c r="T125" s="71">
        <f t="shared" si="73"/>
        <v>1932</v>
      </c>
      <c r="U125" s="71">
        <f t="shared" si="73"/>
        <v>1932</v>
      </c>
      <c r="V125" s="71">
        <f t="shared" si="73"/>
        <v>1932</v>
      </c>
      <c r="W125" s="71">
        <f t="shared" si="73"/>
        <v>1932</v>
      </c>
      <c r="X125" s="71">
        <f t="shared" si="73"/>
        <v>1932</v>
      </c>
      <c r="Y125" s="71">
        <f t="shared" si="73"/>
        <v>1932</v>
      </c>
      <c r="Z125" s="71">
        <f t="shared" si="73"/>
        <v>1932</v>
      </c>
      <c r="AA125" s="71">
        <f t="shared" si="73"/>
        <v>1932</v>
      </c>
      <c r="AB125" s="71">
        <f t="shared" si="73"/>
        <v>1932</v>
      </c>
      <c r="AC125" s="71">
        <f t="shared" si="73"/>
        <v>1932</v>
      </c>
      <c r="AD125" s="71">
        <f t="shared" si="73"/>
        <v>1932</v>
      </c>
      <c r="AE125" s="71">
        <f t="shared" si="73"/>
        <v>1932</v>
      </c>
      <c r="AF125" s="71">
        <f t="shared" si="73"/>
        <v>1932</v>
      </c>
      <c r="AG125" s="71">
        <f t="shared" si="73"/>
        <v>1932</v>
      </c>
      <c r="AH125" s="71">
        <f t="shared" si="73"/>
        <v>1932</v>
      </c>
      <c r="AI125" s="71">
        <f t="shared" si="73"/>
        <v>1932</v>
      </c>
      <c r="AJ125" s="72"/>
    </row>
    <row r="126" spans="2:36" s="67" customFormat="1" ht="22.5" customHeight="1">
      <c r="B126" s="152"/>
      <c r="C126" s="157" t="s">
        <v>83</v>
      </c>
      <c r="D126" s="158"/>
      <c r="E126" s="71">
        <v>0</v>
      </c>
      <c r="F126" s="71">
        <v>0</v>
      </c>
      <c r="G126" s="71">
        <v>0</v>
      </c>
      <c r="H126" s="71">
        <v>0</v>
      </c>
      <c r="I126" s="71">
        <v>0</v>
      </c>
      <c r="J126" s="71">
        <v>0</v>
      </c>
      <c r="K126" s="71">
        <v>0</v>
      </c>
      <c r="L126" s="71">
        <v>0</v>
      </c>
      <c r="M126" s="71">
        <v>0</v>
      </c>
      <c r="N126" s="71">
        <v>0</v>
      </c>
      <c r="O126" s="71">
        <v>0</v>
      </c>
      <c r="P126" s="71">
        <v>0</v>
      </c>
      <c r="Q126" s="71">
        <v>0</v>
      </c>
      <c r="R126" s="71">
        <v>0</v>
      </c>
      <c r="S126" s="71">
        <v>0</v>
      </c>
      <c r="T126" s="71">
        <v>0</v>
      </c>
      <c r="U126" s="71">
        <v>0</v>
      </c>
      <c r="V126" s="71">
        <v>0</v>
      </c>
      <c r="W126" s="71">
        <v>0</v>
      </c>
      <c r="X126" s="71">
        <v>0</v>
      </c>
      <c r="Y126" s="71">
        <v>0</v>
      </c>
      <c r="Z126" s="71">
        <v>0</v>
      </c>
      <c r="AA126" s="71">
        <v>0</v>
      </c>
      <c r="AB126" s="71">
        <v>0</v>
      </c>
      <c r="AC126" s="71">
        <v>0</v>
      </c>
      <c r="AD126" s="71">
        <v>0</v>
      </c>
      <c r="AE126" s="71">
        <v>0</v>
      </c>
      <c r="AF126" s="71">
        <v>0</v>
      </c>
      <c r="AG126" s="71">
        <v>0</v>
      </c>
      <c r="AH126" s="71">
        <v>0</v>
      </c>
      <c r="AI126" s="71">
        <v>0</v>
      </c>
      <c r="AJ126" s="72"/>
    </row>
    <row r="127" spans="2:36" s="67" customFormat="1" ht="22.5" customHeight="1">
      <c r="B127" s="152"/>
      <c r="C127" s="157" t="s">
        <v>55</v>
      </c>
      <c r="D127" s="158"/>
      <c r="E127" s="71">
        <v>0</v>
      </c>
      <c r="F127" s="71">
        <v>0</v>
      </c>
      <c r="G127" s="71">
        <v>0</v>
      </c>
      <c r="H127" s="71">
        <v>0</v>
      </c>
      <c r="I127" s="71">
        <v>0</v>
      </c>
      <c r="J127" s="71">
        <v>0</v>
      </c>
      <c r="K127" s="71">
        <v>0</v>
      </c>
      <c r="L127" s="71">
        <v>0</v>
      </c>
      <c r="M127" s="71">
        <v>0</v>
      </c>
      <c r="N127" s="71">
        <v>0</v>
      </c>
      <c r="O127" s="71">
        <v>0</v>
      </c>
      <c r="P127" s="71">
        <v>0</v>
      </c>
      <c r="Q127" s="71">
        <v>0</v>
      </c>
      <c r="R127" s="71">
        <v>0</v>
      </c>
      <c r="S127" s="71">
        <v>0</v>
      </c>
      <c r="T127" s="71">
        <v>0</v>
      </c>
      <c r="U127" s="71">
        <v>0</v>
      </c>
      <c r="V127" s="71">
        <v>0</v>
      </c>
      <c r="W127" s="71">
        <v>0</v>
      </c>
      <c r="X127" s="71">
        <v>0</v>
      </c>
      <c r="Y127" s="71">
        <v>0</v>
      </c>
      <c r="Z127" s="71">
        <v>0</v>
      </c>
      <c r="AA127" s="71">
        <v>0</v>
      </c>
      <c r="AB127" s="71">
        <v>0</v>
      </c>
      <c r="AC127" s="71">
        <v>0</v>
      </c>
      <c r="AD127" s="71">
        <v>0</v>
      </c>
      <c r="AE127" s="71">
        <v>0</v>
      </c>
      <c r="AF127" s="71">
        <v>0</v>
      </c>
      <c r="AG127" s="71">
        <v>0</v>
      </c>
      <c r="AH127" s="71">
        <v>0</v>
      </c>
      <c r="AI127" s="71">
        <v>0</v>
      </c>
      <c r="AJ127" s="72"/>
    </row>
    <row r="128" spans="2:36" s="67" customFormat="1" ht="22.5" customHeight="1">
      <c r="B128" s="152"/>
      <c r="C128" s="157" t="s">
        <v>84</v>
      </c>
      <c r="D128" s="158"/>
      <c r="E128" s="71">
        <v>0</v>
      </c>
      <c r="F128" s="71">
        <v>0</v>
      </c>
      <c r="G128" s="71">
        <v>0</v>
      </c>
      <c r="H128" s="71">
        <v>0</v>
      </c>
      <c r="I128" s="71">
        <v>0</v>
      </c>
      <c r="J128" s="71">
        <v>0</v>
      </c>
      <c r="K128" s="71">
        <v>0</v>
      </c>
      <c r="L128" s="71">
        <v>0</v>
      </c>
      <c r="M128" s="71">
        <v>0</v>
      </c>
      <c r="N128" s="71">
        <v>0</v>
      </c>
      <c r="O128" s="71">
        <v>0</v>
      </c>
      <c r="P128" s="71">
        <v>0</v>
      </c>
      <c r="Q128" s="71">
        <v>0</v>
      </c>
      <c r="R128" s="71">
        <v>0</v>
      </c>
      <c r="S128" s="71">
        <v>0</v>
      </c>
      <c r="T128" s="71">
        <v>0</v>
      </c>
      <c r="U128" s="71">
        <v>0</v>
      </c>
      <c r="V128" s="71">
        <v>0</v>
      </c>
      <c r="W128" s="71">
        <v>0</v>
      </c>
      <c r="X128" s="71">
        <v>0</v>
      </c>
      <c r="Y128" s="71">
        <v>0</v>
      </c>
      <c r="Z128" s="71">
        <v>0</v>
      </c>
      <c r="AA128" s="71">
        <v>0</v>
      </c>
      <c r="AB128" s="71">
        <v>0</v>
      </c>
      <c r="AC128" s="71">
        <v>0</v>
      </c>
      <c r="AD128" s="71">
        <v>0</v>
      </c>
      <c r="AE128" s="71">
        <v>0</v>
      </c>
      <c r="AF128" s="71">
        <v>0</v>
      </c>
      <c r="AG128" s="71">
        <v>0</v>
      </c>
      <c r="AH128" s="71">
        <v>0</v>
      </c>
      <c r="AI128" s="71">
        <v>0</v>
      </c>
      <c r="AJ128" s="72"/>
    </row>
    <row r="129" spans="2:36" s="67" customFormat="1" ht="22.5" customHeight="1">
      <c r="B129" s="152"/>
      <c r="C129" s="157" t="s">
        <v>66</v>
      </c>
      <c r="D129" s="158"/>
      <c r="E129" s="71">
        <v>0</v>
      </c>
      <c r="F129" s="71">
        <v>0</v>
      </c>
      <c r="G129" s="71">
        <v>0</v>
      </c>
      <c r="H129" s="71">
        <v>0</v>
      </c>
      <c r="I129" s="71">
        <v>0</v>
      </c>
      <c r="J129" s="71">
        <v>0</v>
      </c>
      <c r="K129" s="71">
        <v>0</v>
      </c>
      <c r="L129" s="71">
        <v>0</v>
      </c>
      <c r="M129" s="71">
        <v>0</v>
      </c>
      <c r="N129" s="71">
        <v>0</v>
      </c>
      <c r="O129" s="71">
        <v>0</v>
      </c>
      <c r="P129" s="71">
        <v>0</v>
      </c>
      <c r="Q129" s="71">
        <v>0</v>
      </c>
      <c r="R129" s="71">
        <v>0</v>
      </c>
      <c r="S129" s="71">
        <v>0</v>
      </c>
      <c r="T129" s="71">
        <v>0</v>
      </c>
      <c r="U129" s="71">
        <v>0</v>
      </c>
      <c r="V129" s="71">
        <v>0</v>
      </c>
      <c r="W129" s="71">
        <v>0</v>
      </c>
      <c r="X129" s="71">
        <v>0</v>
      </c>
      <c r="Y129" s="71">
        <v>0</v>
      </c>
      <c r="Z129" s="71">
        <v>0</v>
      </c>
      <c r="AA129" s="71">
        <v>0</v>
      </c>
      <c r="AB129" s="71">
        <v>0</v>
      </c>
      <c r="AC129" s="71">
        <v>0</v>
      </c>
      <c r="AD129" s="71">
        <v>0</v>
      </c>
      <c r="AE129" s="71">
        <v>0</v>
      </c>
      <c r="AF129" s="71">
        <v>0</v>
      </c>
      <c r="AG129" s="71">
        <v>0</v>
      </c>
      <c r="AH129" s="71">
        <v>0</v>
      </c>
      <c r="AI129" s="71">
        <v>0</v>
      </c>
      <c r="AJ129" s="72"/>
    </row>
    <row r="130" spans="2:36" s="67" customFormat="1" ht="22.5" customHeight="1">
      <c r="B130" s="152"/>
      <c r="C130" s="157" t="s">
        <v>85</v>
      </c>
      <c r="D130" s="158"/>
      <c r="E130" s="71">
        <v>0</v>
      </c>
      <c r="F130" s="71">
        <v>0</v>
      </c>
      <c r="G130" s="71">
        <v>0</v>
      </c>
      <c r="H130" s="71">
        <v>0</v>
      </c>
      <c r="I130" s="71">
        <v>0</v>
      </c>
      <c r="J130" s="71">
        <v>0</v>
      </c>
      <c r="K130" s="71">
        <v>0</v>
      </c>
      <c r="L130" s="71">
        <v>0</v>
      </c>
      <c r="M130" s="71">
        <v>0</v>
      </c>
      <c r="N130" s="71">
        <v>0</v>
      </c>
      <c r="O130" s="71">
        <v>0</v>
      </c>
      <c r="P130" s="71">
        <v>0</v>
      </c>
      <c r="Q130" s="71">
        <v>0</v>
      </c>
      <c r="R130" s="71">
        <v>0</v>
      </c>
      <c r="S130" s="71">
        <v>0</v>
      </c>
      <c r="T130" s="71">
        <v>0</v>
      </c>
      <c r="U130" s="71">
        <v>0</v>
      </c>
      <c r="V130" s="71">
        <v>0</v>
      </c>
      <c r="W130" s="71">
        <v>0</v>
      </c>
      <c r="X130" s="71">
        <v>0</v>
      </c>
      <c r="Y130" s="71">
        <v>0</v>
      </c>
      <c r="Z130" s="71">
        <v>0</v>
      </c>
      <c r="AA130" s="71">
        <v>0</v>
      </c>
      <c r="AB130" s="71">
        <v>0</v>
      </c>
      <c r="AC130" s="71">
        <v>0</v>
      </c>
      <c r="AD130" s="71">
        <v>0</v>
      </c>
      <c r="AE130" s="71">
        <v>0</v>
      </c>
      <c r="AF130" s="71">
        <v>0</v>
      </c>
      <c r="AG130" s="71">
        <v>0</v>
      </c>
      <c r="AH130" s="71">
        <v>0</v>
      </c>
      <c r="AI130" s="71">
        <v>0</v>
      </c>
      <c r="AJ130" s="72"/>
    </row>
    <row r="131" spans="2:36" s="67" customFormat="1" ht="22.5" customHeight="1">
      <c r="B131" s="152"/>
      <c r="C131" s="157" t="s">
        <v>86</v>
      </c>
      <c r="D131" s="158"/>
      <c r="E131" s="71">
        <v>1000</v>
      </c>
      <c r="F131" s="71">
        <v>1000</v>
      </c>
      <c r="G131" s="71">
        <v>1000</v>
      </c>
      <c r="H131" s="71">
        <v>1000</v>
      </c>
      <c r="I131" s="71">
        <v>1000</v>
      </c>
      <c r="J131" s="71">
        <v>1000</v>
      </c>
      <c r="K131" s="71">
        <v>1000</v>
      </c>
      <c r="L131" s="71">
        <v>1000</v>
      </c>
      <c r="M131" s="71">
        <v>1000</v>
      </c>
      <c r="N131" s="71">
        <v>1000</v>
      </c>
      <c r="O131" s="71">
        <v>1000</v>
      </c>
      <c r="P131" s="71">
        <v>1000</v>
      </c>
      <c r="Q131" s="71">
        <v>1000</v>
      </c>
      <c r="R131" s="71">
        <v>1000</v>
      </c>
      <c r="S131" s="71">
        <v>1000</v>
      </c>
      <c r="T131" s="71">
        <v>1000</v>
      </c>
      <c r="U131" s="71">
        <v>1000</v>
      </c>
      <c r="V131" s="71">
        <v>1000</v>
      </c>
      <c r="W131" s="71">
        <v>1000</v>
      </c>
      <c r="X131" s="71">
        <v>1000</v>
      </c>
      <c r="Y131" s="71">
        <v>1000</v>
      </c>
      <c r="Z131" s="71">
        <v>1000</v>
      </c>
      <c r="AA131" s="71">
        <v>1000</v>
      </c>
      <c r="AB131" s="71">
        <v>1000</v>
      </c>
      <c r="AC131" s="71">
        <v>1000</v>
      </c>
      <c r="AD131" s="71">
        <v>1000</v>
      </c>
      <c r="AE131" s="71">
        <v>1000</v>
      </c>
      <c r="AF131" s="71">
        <v>1000</v>
      </c>
      <c r="AG131" s="71">
        <v>1000</v>
      </c>
      <c r="AH131" s="71">
        <v>1000</v>
      </c>
      <c r="AI131" s="71">
        <v>1000</v>
      </c>
      <c r="AJ131" s="72"/>
    </row>
    <row r="132" spans="2:36" s="67" customFormat="1" ht="22.5" customHeight="1">
      <c r="B132" s="152"/>
      <c r="C132" s="157" t="s">
        <v>88</v>
      </c>
      <c r="D132" s="158"/>
      <c r="E132" s="71">
        <f aca="true" t="shared" si="74" ref="E132:AI132">E117*15/100</f>
        <v>870</v>
      </c>
      <c r="F132" s="71">
        <f t="shared" si="74"/>
        <v>918</v>
      </c>
      <c r="G132" s="71">
        <f t="shared" si="74"/>
        <v>966</v>
      </c>
      <c r="H132" s="71">
        <f t="shared" si="74"/>
        <v>1014</v>
      </c>
      <c r="I132" s="71">
        <f t="shared" si="74"/>
        <v>1062</v>
      </c>
      <c r="J132" s="71">
        <f t="shared" si="74"/>
        <v>1110</v>
      </c>
      <c r="K132" s="71">
        <f t="shared" si="74"/>
        <v>1158</v>
      </c>
      <c r="L132" s="71">
        <f t="shared" si="74"/>
        <v>1206</v>
      </c>
      <c r="M132" s="71">
        <f t="shared" si="74"/>
        <v>1254</v>
      </c>
      <c r="N132" s="71">
        <f t="shared" si="74"/>
        <v>1302</v>
      </c>
      <c r="O132" s="71">
        <f t="shared" si="74"/>
        <v>1350</v>
      </c>
      <c r="P132" s="71">
        <f t="shared" si="74"/>
        <v>1398</v>
      </c>
      <c r="Q132" s="71">
        <f t="shared" si="74"/>
        <v>1446</v>
      </c>
      <c r="R132" s="71">
        <f t="shared" si="74"/>
        <v>1494</v>
      </c>
      <c r="S132" s="71">
        <f t="shared" si="74"/>
        <v>1542</v>
      </c>
      <c r="T132" s="71">
        <f t="shared" si="74"/>
        <v>1590</v>
      </c>
      <c r="U132" s="71">
        <f t="shared" si="74"/>
        <v>1638</v>
      </c>
      <c r="V132" s="71">
        <f t="shared" si="74"/>
        <v>1686</v>
      </c>
      <c r="W132" s="71">
        <f t="shared" si="74"/>
        <v>1734</v>
      </c>
      <c r="X132" s="71">
        <f t="shared" si="74"/>
        <v>1782</v>
      </c>
      <c r="Y132" s="71">
        <f t="shared" si="74"/>
        <v>1830</v>
      </c>
      <c r="Z132" s="71">
        <f t="shared" si="74"/>
        <v>1878</v>
      </c>
      <c r="AA132" s="71">
        <f t="shared" si="74"/>
        <v>1926</v>
      </c>
      <c r="AB132" s="71">
        <f t="shared" si="74"/>
        <v>1974</v>
      </c>
      <c r="AC132" s="71">
        <f t="shared" si="74"/>
        <v>2022</v>
      </c>
      <c r="AD132" s="71">
        <f t="shared" si="74"/>
        <v>2070</v>
      </c>
      <c r="AE132" s="71">
        <f t="shared" si="74"/>
        <v>2118</v>
      </c>
      <c r="AF132" s="71">
        <f t="shared" si="74"/>
        <v>2166</v>
      </c>
      <c r="AG132" s="71">
        <f t="shared" si="74"/>
        <v>2214</v>
      </c>
      <c r="AH132" s="71">
        <f t="shared" si="74"/>
        <v>2262</v>
      </c>
      <c r="AI132" s="71">
        <f t="shared" si="74"/>
        <v>2310</v>
      </c>
      <c r="AJ132" s="72"/>
    </row>
    <row r="133" spans="2:36" s="67" customFormat="1" ht="22.5" customHeight="1">
      <c r="B133" s="152"/>
      <c r="C133" s="157" t="s">
        <v>89</v>
      </c>
      <c r="D133" s="158"/>
      <c r="E133" s="71">
        <f aca="true" t="shared" si="75" ref="E133:AI133">E117*10/100</f>
        <v>580</v>
      </c>
      <c r="F133" s="71">
        <f t="shared" si="75"/>
        <v>612</v>
      </c>
      <c r="G133" s="71">
        <f t="shared" si="75"/>
        <v>644</v>
      </c>
      <c r="H133" s="71">
        <f t="shared" si="75"/>
        <v>676</v>
      </c>
      <c r="I133" s="71">
        <f t="shared" si="75"/>
        <v>708</v>
      </c>
      <c r="J133" s="71">
        <f t="shared" si="75"/>
        <v>740</v>
      </c>
      <c r="K133" s="71">
        <f t="shared" si="75"/>
        <v>772</v>
      </c>
      <c r="L133" s="71">
        <f t="shared" si="75"/>
        <v>804</v>
      </c>
      <c r="M133" s="71">
        <f t="shared" si="75"/>
        <v>836</v>
      </c>
      <c r="N133" s="71">
        <f t="shared" si="75"/>
        <v>868</v>
      </c>
      <c r="O133" s="71">
        <f t="shared" si="75"/>
        <v>900</v>
      </c>
      <c r="P133" s="71">
        <f t="shared" si="75"/>
        <v>932</v>
      </c>
      <c r="Q133" s="71">
        <f t="shared" si="75"/>
        <v>964</v>
      </c>
      <c r="R133" s="71">
        <f t="shared" si="75"/>
        <v>996</v>
      </c>
      <c r="S133" s="71">
        <f t="shared" si="75"/>
        <v>1028</v>
      </c>
      <c r="T133" s="71">
        <f t="shared" si="75"/>
        <v>1060</v>
      </c>
      <c r="U133" s="71">
        <f t="shared" si="75"/>
        <v>1092</v>
      </c>
      <c r="V133" s="71">
        <f t="shared" si="75"/>
        <v>1124</v>
      </c>
      <c r="W133" s="71">
        <f t="shared" si="75"/>
        <v>1156</v>
      </c>
      <c r="X133" s="71">
        <f t="shared" si="75"/>
        <v>1188</v>
      </c>
      <c r="Y133" s="71">
        <f t="shared" si="75"/>
        <v>1220</v>
      </c>
      <c r="Z133" s="71">
        <f t="shared" si="75"/>
        <v>1252</v>
      </c>
      <c r="AA133" s="71">
        <f t="shared" si="75"/>
        <v>1284</v>
      </c>
      <c r="AB133" s="71">
        <f t="shared" si="75"/>
        <v>1316</v>
      </c>
      <c r="AC133" s="71">
        <f t="shared" si="75"/>
        <v>1348</v>
      </c>
      <c r="AD133" s="71">
        <f t="shared" si="75"/>
        <v>1380</v>
      </c>
      <c r="AE133" s="71">
        <f t="shared" si="75"/>
        <v>1412</v>
      </c>
      <c r="AF133" s="71">
        <f t="shared" si="75"/>
        <v>1444</v>
      </c>
      <c r="AG133" s="71">
        <f t="shared" si="75"/>
        <v>1476</v>
      </c>
      <c r="AH133" s="71">
        <f t="shared" si="75"/>
        <v>1508</v>
      </c>
      <c r="AI133" s="71">
        <f t="shared" si="75"/>
        <v>1540</v>
      </c>
      <c r="AJ133" s="72"/>
    </row>
    <row r="134" spans="2:36" s="67" customFormat="1" ht="22.5" customHeight="1">
      <c r="B134" s="152"/>
      <c r="C134" s="157" t="s">
        <v>90</v>
      </c>
      <c r="D134" s="158"/>
      <c r="E134" s="73">
        <f>E120*7.5/100</f>
        <v>562.5</v>
      </c>
      <c r="F134" s="73">
        <f>F120*7.5/100</f>
        <v>594</v>
      </c>
      <c r="G134" s="73">
        <f aca="true" t="shared" si="76" ref="G134:AI134">G120*7.5/100</f>
        <v>625.5</v>
      </c>
      <c r="H134" s="73">
        <f t="shared" si="76"/>
        <v>657</v>
      </c>
      <c r="I134" s="73">
        <f t="shared" si="76"/>
        <v>688.5</v>
      </c>
      <c r="J134" s="73">
        <f t="shared" si="76"/>
        <v>720</v>
      </c>
      <c r="K134" s="73">
        <f t="shared" si="76"/>
        <v>751.5</v>
      </c>
      <c r="L134" s="73">
        <f t="shared" si="76"/>
        <v>783</v>
      </c>
      <c r="M134" s="73">
        <f t="shared" si="76"/>
        <v>814.5</v>
      </c>
      <c r="N134" s="73">
        <f t="shared" si="76"/>
        <v>846</v>
      </c>
      <c r="O134" s="73">
        <f t="shared" si="76"/>
        <v>877.5</v>
      </c>
      <c r="P134" s="73">
        <f t="shared" si="76"/>
        <v>909</v>
      </c>
      <c r="Q134" s="73">
        <f t="shared" si="76"/>
        <v>940.5</v>
      </c>
      <c r="R134" s="73">
        <f t="shared" si="76"/>
        <v>972</v>
      </c>
      <c r="S134" s="73">
        <f t="shared" si="76"/>
        <v>1003.5</v>
      </c>
      <c r="T134" s="73">
        <f t="shared" si="76"/>
        <v>1035</v>
      </c>
      <c r="U134" s="73">
        <f t="shared" si="76"/>
        <v>1066.5</v>
      </c>
      <c r="V134" s="73">
        <f t="shared" si="76"/>
        <v>1098</v>
      </c>
      <c r="W134" s="73">
        <f t="shared" si="76"/>
        <v>1129.5</v>
      </c>
      <c r="X134" s="73">
        <f t="shared" si="76"/>
        <v>1161</v>
      </c>
      <c r="Y134" s="73">
        <f t="shared" si="76"/>
        <v>1192.5</v>
      </c>
      <c r="Z134" s="73">
        <f t="shared" si="76"/>
        <v>1224</v>
      </c>
      <c r="AA134" s="73">
        <f t="shared" si="76"/>
        <v>1255.5</v>
      </c>
      <c r="AB134" s="73">
        <f t="shared" si="76"/>
        <v>1287</v>
      </c>
      <c r="AC134" s="73">
        <f t="shared" si="76"/>
        <v>1318.5</v>
      </c>
      <c r="AD134" s="73">
        <f t="shared" si="76"/>
        <v>1350</v>
      </c>
      <c r="AE134" s="73">
        <f t="shared" si="76"/>
        <v>1381.5</v>
      </c>
      <c r="AF134" s="73">
        <f t="shared" si="76"/>
        <v>1413</v>
      </c>
      <c r="AG134" s="73">
        <f t="shared" si="76"/>
        <v>1444.5</v>
      </c>
      <c r="AH134" s="73">
        <f t="shared" si="76"/>
        <v>1476</v>
      </c>
      <c r="AI134" s="73">
        <f t="shared" si="76"/>
        <v>1507.5</v>
      </c>
      <c r="AJ134" s="72"/>
    </row>
    <row r="135" spans="2:36" s="67" customFormat="1" ht="22.5" customHeight="1" thickBot="1">
      <c r="B135" s="153"/>
      <c r="C135" s="157" t="s">
        <v>60</v>
      </c>
      <c r="D135" s="158"/>
      <c r="E135" s="73">
        <f>SUM(E120:E134)</f>
        <v>16643.5</v>
      </c>
      <c r="F135" s="73">
        <f aca="true" t="shared" si="77" ref="F135:AI135">SUM(F120:F134)</f>
        <v>17270</v>
      </c>
      <c r="G135" s="73">
        <f t="shared" si="77"/>
        <v>17896.5</v>
      </c>
      <c r="H135" s="73">
        <f t="shared" si="77"/>
        <v>18523</v>
      </c>
      <c r="I135" s="73">
        <f t="shared" si="77"/>
        <v>19149.5</v>
      </c>
      <c r="J135" s="73">
        <f t="shared" si="77"/>
        <v>19776</v>
      </c>
      <c r="K135" s="73">
        <f t="shared" si="77"/>
        <v>20402.5</v>
      </c>
      <c r="L135" s="73">
        <f t="shared" si="77"/>
        <v>21029</v>
      </c>
      <c r="M135" s="73">
        <f t="shared" si="77"/>
        <v>21655.5</v>
      </c>
      <c r="N135" s="73">
        <f t="shared" si="77"/>
        <v>22282</v>
      </c>
      <c r="O135" s="73">
        <f t="shared" si="77"/>
        <v>22908.5</v>
      </c>
      <c r="P135" s="73">
        <f t="shared" si="77"/>
        <v>23535</v>
      </c>
      <c r="Q135" s="73">
        <f t="shared" si="77"/>
        <v>24161.5</v>
      </c>
      <c r="R135" s="73">
        <f t="shared" si="77"/>
        <v>24788</v>
      </c>
      <c r="S135" s="73">
        <f t="shared" si="77"/>
        <v>25414.5</v>
      </c>
      <c r="T135" s="73">
        <f t="shared" si="77"/>
        <v>26041</v>
      </c>
      <c r="U135" s="73">
        <f t="shared" si="77"/>
        <v>26667.5</v>
      </c>
      <c r="V135" s="73">
        <f t="shared" si="77"/>
        <v>27294</v>
      </c>
      <c r="W135" s="73">
        <f t="shared" si="77"/>
        <v>27920.5</v>
      </c>
      <c r="X135" s="73">
        <f t="shared" si="77"/>
        <v>28547</v>
      </c>
      <c r="Y135" s="73">
        <f t="shared" si="77"/>
        <v>29173.5</v>
      </c>
      <c r="Z135" s="73">
        <f t="shared" si="77"/>
        <v>29800</v>
      </c>
      <c r="AA135" s="73">
        <f t="shared" si="77"/>
        <v>30426.5</v>
      </c>
      <c r="AB135" s="73">
        <f t="shared" si="77"/>
        <v>31053</v>
      </c>
      <c r="AC135" s="73">
        <f t="shared" si="77"/>
        <v>31679.5</v>
      </c>
      <c r="AD135" s="73">
        <f t="shared" si="77"/>
        <v>32306</v>
      </c>
      <c r="AE135" s="73">
        <f t="shared" si="77"/>
        <v>32932.5</v>
      </c>
      <c r="AF135" s="73">
        <f t="shared" si="77"/>
        <v>33559</v>
      </c>
      <c r="AG135" s="73">
        <f t="shared" si="77"/>
        <v>34185.5</v>
      </c>
      <c r="AH135" s="73">
        <f t="shared" si="77"/>
        <v>34812</v>
      </c>
      <c r="AI135" s="73">
        <f t="shared" si="77"/>
        <v>35438.5</v>
      </c>
      <c r="AJ135" s="72"/>
    </row>
    <row r="136" spans="2:35" s="68" customFormat="1" ht="22.5" customHeight="1">
      <c r="B136" s="151">
        <v>8</v>
      </c>
      <c r="C136" s="75" t="s">
        <v>11</v>
      </c>
      <c r="D136" s="62" t="s">
        <v>4</v>
      </c>
      <c r="E136" s="62">
        <v>3665</v>
      </c>
      <c r="F136" s="62">
        <f>E136+210</f>
        <v>3875</v>
      </c>
      <c r="G136" s="62">
        <f aca="true" t="shared" si="78" ref="G136:AI136">F136+210</f>
        <v>4085</v>
      </c>
      <c r="H136" s="62">
        <f t="shared" si="78"/>
        <v>4295</v>
      </c>
      <c r="I136" s="62">
        <f t="shared" si="78"/>
        <v>4505</v>
      </c>
      <c r="J136" s="62">
        <f t="shared" si="78"/>
        <v>4715</v>
      </c>
      <c r="K136" s="62">
        <f t="shared" si="78"/>
        <v>4925</v>
      </c>
      <c r="L136" s="62">
        <f t="shared" si="78"/>
        <v>5135</v>
      </c>
      <c r="M136" s="62">
        <f t="shared" si="78"/>
        <v>5345</v>
      </c>
      <c r="N136" s="62">
        <f t="shared" si="78"/>
        <v>5555</v>
      </c>
      <c r="O136" s="62">
        <f t="shared" si="78"/>
        <v>5765</v>
      </c>
      <c r="P136" s="62">
        <f t="shared" si="78"/>
        <v>5975</v>
      </c>
      <c r="Q136" s="62">
        <f t="shared" si="78"/>
        <v>6185</v>
      </c>
      <c r="R136" s="62">
        <f t="shared" si="78"/>
        <v>6395</v>
      </c>
      <c r="S136" s="62">
        <f t="shared" si="78"/>
        <v>6605</v>
      </c>
      <c r="T136" s="62">
        <f t="shared" si="78"/>
        <v>6815</v>
      </c>
      <c r="U136" s="62">
        <f t="shared" si="78"/>
        <v>7025</v>
      </c>
      <c r="V136" s="62">
        <f t="shared" si="78"/>
        <v>7235</v>
      </c>
      <c r="W136" s="62">
        <f t="shared" si="78"/>
        <v>7445</v>
      </c>
      <c r="X136" s="62">
        <f t="shared" si="78"/>
        <v>7655</v>
      </c>
      <c r="Y136" s="62">
        <f t="shared" si="78"/>
        <v>7865</v>
      </c>
      <c r="Z136" s="62">
        <f t="shared" si="78"/>
        <v>8075</v>
      </c>
      <c r="AA136" s="62">
        <f t="shared" si="78"/>
        <v>8285</v>
      </c>
      <c r="AB136" s="62">
        <f t="shared" si="78"/>
        <v>8495</v>
      </c>
      <c r="AC136" s="62">
        <f t="shared" si="78"/>
        <v>8705</v>
      </c>
      <c r="AD136" s="62">
        <f t="shared" si="78"/>
        <v>8915</v>
      </c>
      <c r="AE136" s="62">
        <f t="shared" si="78"/>
        <v>9125</v>
      </c>
      <c r="AF136" s="62">
        <f t="shared" si="78"/>
        <v>9335</v>
      </c>
      <c r="AG136" s="62">
        <f t="shared" si="78"/>
        <v>9545</v>
      </c>
      <c r="AH136" s="62">
        <f t="shared" si="78"/>
        <v>9755</v>
      </c>
      <c r="AI136" s="62">
        <f t="shared" si="78"/>
        <v>9965</v>
      </c>
    </row>
    <row r="137" spans="2:35" s="89" customFormat="1" ht="22.5" customHeight="1">
      <c r="B137" s="152"/>
      <c r="C137" s="87" t="s">
        <v>35</v>
      </c>
      <c r="D137" s="88" t="s">
        <v>26</v>
      </c>
      <c r="E137" s="88">
        <v>6000</v>
      </c>
      <c r="F137" s="88">
        <f>E137+350</f>
        <v>6350</v>
      </c>
      <c r="G137" s="88">
        <f aca="true" t="shared" si="79" ref="G137:AI137">F137+350</f>
        <v>6700</v>
      </c>
      <c r="H137" s="88">
        <f t="shared" si="79"/>
        <v>7050</v>
      </c>
      <c r="I137" s="88">
        <f t="shared" si="79"/>
        <v>7400</v>
      </c>
      <c r="J137" s="88">
        <f t="shared" si="79"/>
        <v>7750</v>
      </c>
      <c r="K137" s="88">
        <f t="shared" si="79"/>
        <v>8100</v>
      </c>
      <c r="L137" s="88">
        <f t="shared" si="79"/>
        <v>8450</v>
      </c>
      <c r="M137" s="88">
        <f t="shared" si="79"/>
        <v>8800</v>
      </c>
      <c r="N137" s="88">
        <f t="shared" si="79"/>
        <v>9150</v>
      </c>
      <c r="O137" s="88">
        <f t="shared" si="79"/>
        <v>9500</v>
      </c>
      <c r="P137" s="88">
        <f t="shared" si="79"/>
        <v>9850</v>
      </c>
      <c r="Q137" s="88">
        <f t="shared" si="79"/>
        <v>10200</v>
      </c>
      <c r="R137" s="88">
        <f t="shared" si="79"/>
        <v>10550</v>
      </c>
      <c r="S137" s="88">
        <f t="shared" si="79"/>
        <v>10900</v>
      </c>
      <c r="T137" s="88">
        <f t="shared" si="79"/>
        <v>11250</v>
      </c>
      <c r="U137" s="88">
        <f t="shared" si="79"/>
        <v>11600</v>
      </c>
      <c r="V137" s="88">
        <f t="shared" si="79"/>
        <v>11950</v>
      </c>
      <c r="W137" s="88">
        <f t="shared" si="79"/>
        <v>12300</v>
      </c>
      <c r="X137" s="88">
        <f t="shared" si="79"/>
        <v>12650</v>
      </c>
      <c r="Y137" s="88">
        <f t="shared" si="79"/>
        <v>13000</v>
      </c>
      <c r="Z137" s="88">
        <f t="shared" si="79"/>
        <v>13350</v>
      </c>
      <c r="AA137" s="88">
        <f t="shared" si="79"/>
        <v>13700</v>
      </c>
      <c r="AB137" s="88">
        <f t="shared" si="79"/>
        <v>14050</v>
      </c>
      <c r="AC137" s="88">
        <f t="shared" si="79"/>
        <v>14400</v>
      </c>
      <c r="AD137" s="88">
        <f t="shared" si="79"/>
        <v>14750</v>
      </c>
      <c r="AE137" s="88">
        <f t="shared" si="79"/>
        <v>15100</v>
      </c>
      <c r="AF137" s="88">
        <f t="shared" si="79"/>
        <v>15450</v>
      </c>
      <c r="AG137" s="88">
        <f t="shared" si="79"/>
        <v>15800</v>
      </c>
      <c r="AH137" s="88">
        <f t="shared" si="79"/>
        <v>16150</v>
      </c>
      <c r="AI137" s="88">
        <f t="shared" si="79"/>
        <v>16500</v>
      </c>
    </row>
    <row r="138" spans="2:35" s="68" customFormat="1" ht="22.5" customHeight="1">
      <c r="B138" s="152"/>
      <c r="C138" s="155" t="s">
        <v>58</v>
      </c>
      <c r="D138" s="156"/>
      <c r="E138" s="69">
        <f aca="true" t="shared" si="80" ref="E138:AI138">E136*15/100</f>
        <v>549.75</v>
      </c>
      <c r="F138" s="69">
        <f t="shared" si="80"/>
        <v>581.25</v>
      </c>
      <c r="G138" s="69">
        <f t="shared" si="80"/>
        <v>612.75</v>
      </c>
      <c r="H138" s="69">
        <f t="shared" si="80"/>
        <v>644.25</v>
      </c>
      <c r="I138" s="69">
        <f t="shared" si="80"/>
        <v>675.75</v>
      </c>
      <c r="J138" s="69">
        <f t="shared" si="80"/>
        <v>707.25</v>
      </c>
      <c r="K138" s="69">
        <f t="shared" si="80"/>
        <v>738.75</v>
      </c>
      <c r="L138" s="69">
        <f t="shared" si="80"/>
        <v>770.25</v>
      </c>
      <c r="M138" s="69">
        <f t="shared" si="80"/>
        <v>801.75</v>
      </c>
      <c r="N138" s="69">
        <f t="shared" si="80"/>
        <v>833.25</v>
      </c>
      <c r="O138" s="69">
        <f t="shared" si="80"/>
        <v>864.75</v>
      </c>
      <c r="P138" s="69">
        <f t="shared" si="80"/>
        <v>896.25</v>
      </c>
      <c r="Q138" s="69">
        <f t="shared" si="80"/>
        <v>927.75</v>
      </c>
      <c r="R138" s="69">
        <f t="shared" si="80"/>
        <v>959.25</v>
      </c>
      <c r="S138" s="69">
        <f t="shared" si="80"/>
        <v>990.75</v>
      </c>
      <c r="T138" s="69">
        <f t="shared" si="80"/>
        <v>1022.25</v>
      </c>
      <c r="U138" s="69">
        <f t="shared" si="80"/>
        <v>1053.75</v>
      </c>
      <c r="V138" s="69">
        <f t="shared" si="80"/>
        <v>1085.25</v>
      </c>
      <c r="W138" s="69">
        <f t="shared" si="80"/>
        <v>1116.75</v>
      </c>
      <c r="X138" s="69">
        <f t="shared" si="80"/>
        <v>1148.25</v>
      </c>
      <c r="Y138" s="69">
        <f t="shared" si="80"/>
        <v>1179.75</v>
      </c>
      <c r="Z138" s="69">
        <f t="shared" si="80"/>
        <v>1211.25</v>
      </c>
      <c r="AA138" s="69">
        <f t="shared" si="80"/>
        <v>1242.75</v>
      </c>
      <c r="AB138" s="69">
        <f t="shared" si="80"/>
        <v>1274.25</v>
      </c>
      <c r="AC138" s="69">
        <f t="shared" si="80"/>
        <v>1305.75</v>
      </c>
      <c r="AD138" s="69">
        <f t="shared" si="80"/>
        <v>1337.25</v>
      </c>
      <c r="AE138" s="69">
        <f t="shared" si="80"/>
        <v>1368.75</v>
      </c>
      <c r="AF138" s="69">
        <f t="shared" si="80"/>
        <v>1400.25</v>
      </c>
      <c r="AG138" s="69">
        <f t="shared" si="80"/>
        <v>1431.75</v>
      </c>
      <c r="AH138" s="69">
        <f t="shared" si="80"/>
        <v>1463.25</v>
      </c>
      <c r="AI138" s="69">
        <f t="shared" si="80"/>
        <v>1494.75</v>
      </c>
    </row>
    <row r="139" spans="2:35" s="68" customFormat="1" ht="22.5" customHeight="1">
      <c r="B139" s="152"/>
      <c r="C139" s="155" t="s">
        <v>80</v>
      </c>
      <c r="D139" s="156"/>
      <c r="E139" s="69">
        <f aca="true" t="shared" si="81" ref="E139:AI139">E137*20/100</f>
        <v>1200</v>
      </c>
      <c r="F139" s="69">
        <f t="shared" si="81"/>
        <v>1270</v>
      </c>
      <c r="G139" s="69">
        <f t="shared" si="81"/>
        <v>1340</v>
      </c>
      <c r="H139" s="69">
        <f t="shared" si="81"/>
        <v>1410</v>
      </c>
      <c r="I139" s="69">
        <f t="shared" si="81"/>
        <v>1480</v>
      </c>
      <c r="J139" s="69">
        <f t="shared" si="81"/>
        <v>1550</v>
      </c>
      <c r="K139" s="69">
        <f t="shared" si="81"/>
        <v>1620</v>
      </c>
      <c r="L139" s="69">
        <f t="shared" si="81"/>
        <v>1690</v>
      </c>
      <c r="M139" s="69">
        <f t="shared" si="81"/>
        <v>1760</v>
      </c>
      <c r="N139" s="69">
        <f t="shared" si="81"/>
        <v>1830</v>
      </c>
      <c r="O139" s="69">
        <f t="shared" si="81"/>
        <v>1900</v>
      </c>
      <c r="P139" s="69">
        <f t="shared" si="81"/>
        <v>1970</v>
      </c>
      <c r="Q139" s="69">
        <f t="shared" si="81"/>
        <v>2040</v>
      </c>
      <c r="R139" s="69">
        <f t="shared" si="81"/>
        <v>2110</v>
      </c>
      <c r="S139" s="69">
        <f t="shared" si="81"/>
        <v>2180</v>
      </c>
      <c r="T139" s="69">
        <f t="shared" si="81"/>
        <v>2250</v>
      </c>
      <c r="U139" s="69">
        <f t="shared" si="81"/>
        <v>2320</v>
      </c>
      <c r="V139" s="69">
        <f t="shared" si="81"/>
        <v>2390</v>
      </c>
      <c r="W139" s="69">
        <f t="shared" si="81"/>
        <v>2460</v>
      </c>
      <c r="X139" s="69">
        <f t="shared" si="81"/>
        <v>2530</v>
      </c>
      <c r="Y139" s="69">
        <f t="shared" si="81"/>
        <v>2600</v>
      </c>
      <c r="Z139" s="69">
        <f t="shared" si="81"/>
        <v>2670</v>
      </c>
      <c r="AA139" s="69">
        <f t="shared" si="81"/>
        <v>2740</v>
      </c>
      <c r="AB139" s="69">
        <f t="shared" si="81"/>
        <v>2810</v>
      </c>
      <c r="AC139" s="69">
        <f t="shared" si="81"/>
        <v>2880</v>
      </c>
      <c r="AD139" s="69">
        <f t="shared" si="81"/>
        <v>2950</v>
      </c>
      <c r="AE139" s="69">
        <f t="shared" si="81"/>
        <v>3020</v>
      </c>
      <c r="AF139" s="69">
        <f t="shared" si="81"/>
        <v>3090</v>
      </c>
      <c r="AG139" s="69">
        <f t="shared" si="81"/>
        <v>3160</v>
      </c>
      <c r="AH139" s="69">
        <f t="shared" si="81"/>
        <v>3230</v>
      </c>
      <c r="AI139" s="69">
        <f t="shared" si="81"/>
        <v>3300</v>
      </c>
    </row>
    <row r="140" spans="2:35" s="93" customFormat="1" ht="22.5" customHeight="1">
      <c r="B140" s="152"/>
      <c r="C140" s="149" t="s">
        <v>79</v>
      </c>
      <c r="D140" s="150"/>
      <c r="E140" s="145">
        <v>7800</v>
      </c>
      <c r="F140" s="145">
        <f>E140+460</f>
        <v>8260</v>
      </c>
      <c r="G140" s="145">
        <f aca="true" t="shared" si="82" ref="G140:AI140">F140+460</f>
        <v>8720</v>
      </c>
      <c r="H140" s="145">
        <f t="shared" si="82"/>
        <v>9180</v>
      </c>
      <c r="I140" s="145">
        <f t="shared" si="82"/>
        <v>9640</v>
      </c>
      <c r="J140" s="145">
        <f t="shared" si="82"/>
        <v>10100</v>
      </c>
      <c r="K140" s="145">
        <f t="shared" si="82"/>
        <v>10560</v>
      </c>
      <c r="L140" s="145">
        <f t="shared" si="82"/>
        <v>11020</v>
      </c>
      <c r="M140" s="145">
        <f t="shared" si="82"/>
        <v>11480</v>
      </c>
      <c r="N140" s="145">
        <f t="shared" si="82"/>
        <v>11940</v>
      </c>
      <c r="O140" s="145">
        <f t="shared" si="82"/>
        <v>12400</v>
      </c>
      <c r="P140" s="145">
        <f t="shared" si="82"/>
        <v>12860</v>
      </c>
      <c r="Q140" s="145">
        <f t="shared" si="82"/>
        <v>13320</v>
      </c>
      <c r="R140" s="145">
        <f t="shared" si="82"/>
        <v>13780</v>
      </c>
      <c r="S140" s="145">
        <f t="shared" si="82"/>
        <v>14240</v>
      </c>
      <c r="T140" s="145">
        <f t="shared" si="82"/>
        <v>14700</v>
      </c>
      <c r="U140" s="145">
        <f t="shared" si="82"/>
        <v>15160</v>
      </c>
      <c r="V140" s="145">
        <f t="shared" si="82"/>
        <v>15620</v>
      </c>
      <c r="W140" s="145">
        <f t="shared" si="82"/>
        <v>16080</v>
      </c>
      <c r="X140" s="145">
        <f t="shared" si="82"/>
        <v>16540</v>
      </c>
      <c r="Y140" s="145">
        <f t="shared" si="82"/>
        <v>17000</v>
      </c>
      <c r="Z140" s="145">
        <f t="shared" si="82"/>
        <v>17460</v>
      </c>
      <c r="AA140" s="145">
        <f t="shared" si="82"/>
        <v>17920</v>
      </c>
      <c r="AB140" s="145">
        <f t="shared" si="82"/>
        <v>18380</v>
      </c>
      <c r="AC140" s="145">
        <f t="shared" si="82"/>
        <v>18840</v>
      </c>
      <c r="AD140" s="145">
        <f t="shared" si="82"/>
        <v>19300</v>
      </c>
      <c r="AE140" s="145">
        <f t="shared" si="82"/>
        <v>19760</v>
      </c>
      <c r="AF140" s="145">
        <f t="shared" si="82"/>
        <v>20220</v>
      </c>
      <c r="AG140" s="145">
        <f t="shared" si="82"/>
        <v>20680</v>
      </c>
      <c r="AH140" s="145">
        <f t="shared" si="82"/>
        <v>21140</v>
      </c>
      <c r="AI140" s="145">
        <f t="shared" si="82"/>
        <v>21600</v>
      </c>
    </row>
    <row r="141" spans="2:36" s="84" customFormat="1" ht="22.5" customHeight="1" thickBot="1">
      <c r="B141" s="152"/>
      <c r="C141" s="163" t="s">
        <v>99</v>
      </c>
      <c r="D141" s="164"/>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83"/>
    </row>
    <row r="142" spans="2:36" s="67" customFormat="1" ht="22.5" customHeight="1">
      <c r="B142" s="152"/>
      <c r="C142" s="157" t="s">
        <v>53</v>
      </c>
      <c r="D142" s="158"/>
      <c r="E142" s="71">
        <v>1099</v>
      </c>
      <c r="F142" s="71">
        <v>1099</v>
      </c>
      <c r="G142" s="71">
        <v>1099</v>
      </c>
      <c r="H142" s="71">
        <v>1099</v>
      </c>
      <c r="I142" s="71">
        <v>1099</v>
      </c>
      <c r="J142" s="71">
        <v>1099</v>
      </c>
      <c r="K142" s="71">
        <v>1099</v>
      </c>
      <c r="L142" s="71">
        <v>1099</v>
      </c>
      <c r="M142" s="71">
        <v>1099</v>
      </c>
      <c r="N142" s="71">
        <v>1099</v>
      </c>
      <c r="O142" s="71">
        <v>1099</v>
      </c>
      <c r="P142" s="71">
        <v>1099</v>
      </c>
      <c r="Q142" s="71">
        <v>1099</v>
      </c>
      <c r="R142" s="71">
        <v>1099</v>
      </c>
      <c r="S142" s="71">
        <v>1099</v>
      </c>
      <c r="T142" s="71">
        <v>1099</v>
      </c>
      <c r="U142" s="71">
        <v>1099</v>
      </c>
      <c r="V142" s="71">
        <v>1099</v>
      </c>
      <c r="W142" s="71">
        <v>1099</v>
      </c>
      <c r="X142" s="71">
        <v>1099</v>
      </c>
      <c r="Y142" s="71">
        <v>1099</v>
      </c>
      <c r="Z142" s="71">
        <v>1099</v>
      </c>
      <c r="AA142" s="71">
        <v>1099</v>
      </c>
      <c r="AB142" s="71">
        <v>1099</v>
      </c>
      <c r="AC142" s="71">
        <v>1099</v>
      </c>
      <c r="AD142" s="71">
        <v>1099</v>
      </c>
      <c r="AE142" s="71">
        <v>1099</v>
      </c>
      <c r="AF142" s="71">
        <v>1099</v>
      </c>
      <c r="AG142" s="71">
        <v>1099</v>
      </c>
      <c r="AH142" s="71">
        <v>1099</v>
      </c>
      <c r="AI142" s="71">
        <v>1099</v>
      </c>
      <c r="AJ142" s="72"/>
    </row>
    <row r="143" spans="2:36" s="67" customFormat="1" ht="22.5" customHeight="1">
      <c r="B143" s="152"/>
      <c r="C143" s="157" t="s">
        <v>54</v>
      </c>
      <c r="D143" s="158"/>
      <c r="E143" s="71">
        <v>1375</v>
      </c>
      <c r="F143" s="71">
        <v>1375</v>
      </c>
      <c r="G143" s="71">
        <v>1375</v>
      </c>
      <c r="H143" s="71">
        <v>1375</v>
      </c>
      <c r="I143" s="71">
        <v>1375</v>
      </c>
      <c r="J143" s="71">
        <v>1375</v>
      </c>
      <c r="K143" s="71">
        <v>1375</v>
      </c>
      <c r="L143" s="71">
        <v>1375</v>
      </c>
      <c r="M143" s="71">
        <v>1375</v>
      </c>
      <c r="N143" s="71">
        <v>1375</v>
      </c>
      <c r="O143" s="71">
        <v>1375</v>
      </c>
      <c r="P143" s="71">
        <v>1375</v>
      </c>
      <c r="Q143" s="71">
        <v>1375</v>
      </c>
      <c r="R143" s="71">
        <v>1375</v>
      </c>
      <c r="S143" s="71">
        <v>1375</v>
      </c>
      <c r="T143" s="71">
        <v>1375</v>
      </c>
      <c r="U143" s="71">
        <v>1375</v>
      </c>
      <c r="V143" s="71">
        <v>1375</v>
      </c>
      <c r="W143" s="71">
        <v>1375</v>
      </c>
      <c r="X143" s="71">
        <v>1375</v>
      </c>
      <c r="Y143" s="71">
        <v>1375</v>
      </c>
      <c r="Z143" s="71">
        <v>1375</v>
      </c>
      <c r="AA143" s="71">
        <v>1375</v>
      </c>
      <c r="AB143" s="71">
        <v>1375</v>
      </c>
      <c r="AC143" s="71">
        <v>1375</v>
      </c>
      <c r="AD143" s="71">
        <v>1375</v>
      </c>
      <c r="AE143" s="71">
        <v>1375</v>
      </c>
      <c r="AF143" s="71">
        <v>1375</v>
      </c>
      <c r="AG143" s="71">
        <v>1375</v>
      </c>
      <c r="AH143" s="71">
        <v>1375</v>
      </c>
      <c r="AI143" s="71">
        <v>1375</v>
      </c>
      <c r="AJ143" s="72"/>
    </row>
    <row r="144" spans="2:36" s="67" customFormat="1" ht="22.5" customHeight="1">
      <c r="B144" s="152"/>
      <c r="C144" s="157" t="s">
        <v>81</v>
      </c>
      <c r="D144" s="158"/>
      <c r="E144" s="73">
        <f aca="true" t="shared" si="83" ref="E144:AI144">E136/2</f>
        <v>1832.5</v>
      </c>
      <c r="F144" s="73">
        <f t="shared" si="83"/>
        <v>1937.5</v>
      </c>
      <c r="G144" s="73">
        <f t="shared" si="83"/>
        <v>2042.5</v>
      </c>
      <c r="H144" s="73">
        <f t="shared" si="83"/>
        <v>2147.5</v>
      </c>
      <c r="I144" s="73">
        <f t="shared" si="83"/>
        <v>2252.5</v>
      </c>
      <c r="J144" s="73">
        <f t="shared" si="83"/>
        <v>2357.5</v>
      </c>
      <c r="K144" s="73">
        <f t="shared" si="83"/>
        <v>2462.5</v>
      </c>
      <c r="L144" s="73">
        <f t="shared" si="83"/>
        <v>2567.5</v>
      </c>
      <c r="M144" s="73">
        <f t="shared" si="83"/>
        <v>2672.5</v>
      </c>
      <c r="N144" s="73">
        <f t="shared" si="83"/>
        <v>2777.5</v>
      </c>
      <c r="O144" s="73">
        <f t="shared" si="83"/>
        <v>2882.5</v>
      </c>
      <c r="P144" s="73">
        <f t="shared" si="83"/>
        <v>2987.5</v>
      </c>
      <c r="Q144" s="73">
        <f t="shared" si="83"/>
        <v>3092.5</v>
      </c>
      <c r="R144" s="73">
        <f t="shared" si="83"/>
        <v>3197.5</v>
      </c>
      <c r="S144" s="73">
        <f t="shared" si="83"/>
        <v>3302.5</v>
      </c>
      <c r="T144" s="73">
        <f t="shared" si="83"/>
        <v>3407.5</v>
      </c>
      <c r="U144" s="73">
        <f t="shared" si="83"/>
        <v>3512.5</v>
      </c>
      <c r="V144" s="73">
        <f t="shared" si="83"/>
        <v>3617.5</v>
      </c>
      <c r="W144" s="73">
        <f t="shared" si="83"/>
        <v>3722.5</v>
      </c>
      <c r="X144" s="73">
        <f t="shared" si="83"/>
        <v>3827.5</v>
      </c>
      <c r="Y144" s="73">
        <f t="shared" si="83"/>
        <v>3932.5</v>
      </c>
      <c r="Z144" s="73">
        <f t="shared" si="83"/>
        <v>4037.5</v>
      </c>
      <c r="AA144" s="73">
        <f t="shared" si="83"/>
        <v>4142.5</v>
      </c>
      <c r="AB144" s="73">
        <f t="shared" si="83"/>
        <v>4247.5</v>
      </c>
      <c r="AC144" s="73">
        <f t="shared" si="83"/>
        <v>4352.5</v>
      </c>
      <c r="AD144" s="73">
        <f t="shared" si="83"/>
        <v>4457.5</v>
      </c>
      <c r="AE144" s="73">
        <f t="shared" si="83"/>
        <v>4562.5</v>
      </c>
      <c r="AF144" s="73">
        <f t="shared" si="83"/>
        <v>4667.5</v>
      </c>
      <c r="AG144" s="73">
        <f t="shared" si="83"/>
        <v>4772.5</v>
      </c>
      <c r="AH144" s="73">
        <f t="shared" si="83"/>
        <v>4877.5</v>
      </c>
      <c r="AI144" s="73">
        <f t="shared" si="83"/>
        <v>4982.5</v>
      </c>
      <c r="AJ144" s="72"/>
    </row>
    <row r="145" spans="2:36" s="67" customFormat="1" ht="22.5" customHeight="1">
      <c r="B145" s="152"/>
      <c r="C145" s="157" t="s">
        <v>82</v>
      </c>
      <c r="D145" s="158"/>
      <c r="E145" s="71">
        <f aca="true" t="shared" si="84" ref="E145:AI145">E125</f>
        <v>1932</v>
      </c>
      <c r="F145" s="71">
        <f t="shared" si="84"/>
        <v>1932</v>
      </c>
      <c r="G145" s="71">
        <f t="shared" si="84"/>
        <v>1932</v>
      </c>
      <c r="H145" s="71">
        <f t="shared" si="84"/>
        <v>1932</v>
      </c>
      <c r="I145" s="71">
        <f t="shared" si="84"/>
        <v>1932</v>
      </c>
      <c r="J145" s="71">
        <f t="shared" si="84"/>
        <v>1932</v>
      </c>
      <c r="K145" s="71">
        <f t="shared" si="84"/>
        <v>1932</v>
      </c>
      <c r="L145" s="71">
        <f t="shared" si="84"/>
        <v>1932</v>
      </c>
      <c r="M145" s="71">
        <f t="shared" si="84"/>
        <v>1932</v>
      </c>
      <c r="N145" s="71">
        <f t="shared" si="84"/>
        <v>1932</v>
      </c>
      <c r="O145" s="71">
        <f t="shared" si="84"/>
        <v>1932</v>
      </c>
      <c r="P145" s="71">
        <f t="shared" si="84"/>
        <v>1932</v>
      </c>
      <c r="Q145" s="71">
        <f t="shared" si="84"/>
        <v>1932</v>
      </c>
      <c r="R145" s="71">
        <f t="shared" si="84"/>
        <v>1932</v>
      </c>
      <c r="S145" s="71">
        <f t="shared" si="84"/>
        <v>1932</v>
      </c>
      <c r="T145" s="71">
        <f t="shared" si="84"/>
        <v>1932</v>
      </c>
      <c r="U145" s="71">
        <f t="shared" si="84"/>
        <v>1932</v>
      </c>
      <c r="V145" s="71">
        <f t="shared" si="84"/>
        <v>1932</v>
      </c>
      <c r="W145" s="71">
        <f t="shared" si="84"/>
        <v>1932</v>
      </c>
      <c r="X145" s="71">
        <f t="shared" si="84"/>
        <v>1932</v>
      </c>
      <c r="Y145" s="71">
        <f t="shared" si="84"/>
        <v>1932</v>
      </c>
      <c r="Z145" s="71">
        <f t="shared" si="84"/>
        <v>1932</v>
      </c>
      <c r="AA145" s="71">
        <f t="shared" si="84"/>
        <v>1932</v>
      </c>
      <c r="AB145" s="71">
        <f t="shared" si="84"/>
        <v>1932</v>
      </c>
      <c r="AC145" s="71">
        <f t="shared" si="84"/>
        <v>1932</v>
      </c>
      <c r="AD145" s="71">
        <f t="shared" si="84"/>
        <v>1932</v>
      </c>
      <c r="AE145" s="71">
        <f t="shared" si="84"/>
        <v>1932</v>
      </c>
      <c r="AF145" s="71">
        <f t="shared" si="84"/>
        <v>1932</v>
      </c>
      <c r="AG145" s="71">
        <f t="shared" si="84"/>
        <v>1932</v>
      </c>
      <c r="AH145" s="71">
        <f t="shared" si="84"/>
        <v>1932</v>
      </c>
      <c r="AI145" s="71">
        <f t="shared" si="84"/>
        <v>1932</v>
      </c>
      <c r="AJ145" s="72"/>
    </row>
    <row r="146" spans="2:36" s="67" customFormat="1" ht="22.5" customHeight="1">
      <c r="B146" s="152"/>
      <c r="C146" s="157" t="s">
        <v>83</v>
      </c>
      <c r="D146" s="158"/>
      <c r="E146" s="71">
        <v>0</v>
      </c>
      <c r="F146" s="71">
        <v>0</v>
      </c>
      <c r="G146" s="71">
        <v>0</v>
      </c>
      <c r="H146" s="71">
        <v>0</v>
      </c>
      <c r="I146" s="71">
        <v>0</v>
      </c>
      <c r="J146" s="71">
        <v>0</v>
      </c>
      <c r="K146" s="71">
        <v>0</v>
      </c>
      <c r="L146" s="71">
        <v>0</v>
      </c>
      <c r="M146" s="71">
        <v>0</v>
      </c>
      <c r="N146" s="71">
        <v>0</v>
      </c>
      <c r="O146" s="71">
        <v>0</v>
      </c>
      <c r="P146" s="71">
        <v>0</v>
      </c>
      <c r="Q146" s="71">
        <v>0</v>
      </c>
      <c r="R146" s="71">
        <v>0</v>
      </c>
      <c r="S146" s="71">
        <v>0</v>
      </c>
      <c r="T146" s="71">
        <v>0</v>
      </c>
      <c r="U146" s="71">
        <v>0</v>
      </c>
      <c r="V146" s="71">
        <v>0</v>
      </c>
      <c r="W146" s="71">
        <v>0</v>
      </c>
      <c r="X146" s="71">
        <v>0</v>
      </c>
      <c r="Y146" s="71">
        <v>0</v>
      </c>
      <c r="Z146" s="71">
        <v>0</v>
      </c>
      <c r="AA146" s="71">
        <v>0</v>
      </c>
      <c r="AB146" s="71">
        <v>0</v>
      </c>
      <c r="AC146" s="71">
        <v>0</v>
      </c>
      <c r="AD146" s="71">
        <v>0</v>
      </c>
      <c r="AE146" s="71">
        <v>0</v>
      </c>
      <c r="AF146" s="71">
        <v>0</v>
      </c>
      <c r="AG146" s="71">
        <v>0</v>
      </c>
      <c r="AH146" s="71">
        <v>0</v>
      </c>
      <c r="AI146" s="71">
        <v>0</v>
      </c>
      <c r="AJ146" s="72"/>
    </row>
    <row r="147" spans="2:36" s="67" customFormat="1" ht="22.5" customHeight="1">
      <c r="B147" s="152"/>
      <c r="C147" s="157" t="s">
        <v>55</v>
      </c>
      <c r="D147" s="158"/>
      <c r="E147" s="71">
        <v>0</v>
      </c>
      <c r="F147" s="71">
        <v>0</v>
      </c>
      <c r="G147" s="71">
        <v>0</v>
      </c>
      <c r="H147" s="71">
        <v>0</v>
      </c>
      <c r="I147" s="71">
        <v>0</v>
      </c>
      <c r="J147" s="71">
        <v>0</v>
      </c>
      <c r="K147" s="71">
        <v>0</v>
      </c>
      <c r="L147" s="71">
        <v>0</v>
      </c>
      <c r="M147" s="71">
        <v>0</v>
      </c>
      <c r="N147" s="71">
        <v>0</v>
      </c>
      <c r="O147" s="71">
        <v>0</v>
      </c>
      <c r="P147" s="71">
        <v>0</v>
      </c>
      <c r="Q147" s="71">
        <v>0</v>
      </c>
      <c r="R147" s="71">
        <v>0</v>
      </c>
      <c r="S147" s="71">
        <v>0</v>
      </c>
      <c r="T147" s="71">
        <v>0</v>
      </c>
      <c r="U147" s="71">
        <v>0</v>
      </c>
      <c r="V147" s="71">
        <v>0</v>
      </c>
      <c r="W147" s="71">
        <v>0</v>
      </c>
      <c r="X147" s="71">
        <v>0</v>
      </c>
      <c r="Y147" s="71">
        <v>0</v>
      </c>
      <c r="Z147" s="71">
        <v>0</v>
      </c>
      <c r="AA147" s="71">
        <v>0</v>
      </c>
      <c r="AB147" s="71">
        <v>0</v>
      </c>
      <c r="AC147" s="71">
        <v>0</v>
      </c>
      <c r="AD147" s="71">
        <v>0</v>
      </c>
      <c r="AE147" s="71">
        <v>0</v>
      </c>
      <c r="AF147" s="71">
        <v>0</v>
      </c>
      <c r="AG147" s="71">
        <v>0</v>
      </c>
      <c r="AH147" s="71">
        <v>0</v>
      </c>
      <c r="AI147" s="71">
        <v>0</v>
      </c>
      <c r="AJ147" s="72"/>
    </row>
    <row r="148" spans="2:36" s="67" customFormat="1" ht="22.5" customHeight="1">
      <c r="B148" s="152"/>
      <c r="C148" s="157" t="s">
        <v>84</v>
      </c>
      <c r="D148" s="158"/>
      <c r="E148" s="71">
        <v>0</v>
      </c>
      <c r="F148" s="71">
        <v>0</v>
      </c>
      <c r="G148" s="71">
        <v>0</v>
      </c>
      <c r="H148" s="71">
        <v>0</v>
      </c>
      <c r="I148" s="71">
        <v>0</v>
      </c>
      <c r="J148" s="71">
        <v>0</v>
      </c>
      <c r="K148" s="71">
        <v>0</v>
      </c>
      <c r="L148" s="71">
        <v>0</v>
      </c>
      <c r="M148" s="71">
        <v>0</v>
      </c>
      <c r="N148" s="71">
        <v>0</v>
      </c>
      <c r="O148" s="71">
        <v>0</v>
      </c>
      <c r="P148" s="71">
        <v>0</v>
      </c>
      <c r="Q148" s="71">
        <v>0</v>
      </c>
      <c r="R148" s="71">
        <v>0</v>
      </c>
      <c r="S148" s="71">
        <v>0</v>
      </c>
      <c r="T148" s="71">
        <v>0</v>
      </c>
      <c r="U148" s="71">
        <v>0</v>
      </c>
      <c r="V148" s="71">
        <v>0</v>
      </c>
      <c r="W148" s="71">
        <v>0</v>
      </c>
      <c r="X148" s="71">
        <v>0</v>
      </c>
      <c r="Y148" s="71">
        <v>0</v>
      </c>
      <c r="Z148" s="71">
        <v>0</v>
      </c>
      <c r="AA148" s="71">
        <v>0</v>
      </c>
      <c r="AB148" s="71">
        <v>0</v>
      </c>
      <c r="AC148" s="71">
        <v>0</v>
      </c>
      <c r="AD148" s="71">
        <v>0</v>
      </c>
      <c r="AE148" s="71">
        <v>0</v>
      </c>
      <c r="AF148" s="71">
        <v>0</v>
      </c>
      <c r="AG148" s="71">
        <v>0</v>
      </c>
      <c r="AH148" s="71">
        <v>0</v>
      </c>
      <c r="AI148" s="71">
        <v>0</v>
      </c>
      <c r="AJ148" s="72"/>
    </row>
    <row r="149" spans="2:36" s="67" customFormat="1" ht="22.5" customHeight="1">
      <c r="B149" s="152"/>
      <c r="C149" s="157" t="s">
        <v>66</v>
      </c>
      <c r="D149" s="158"/>
      <c r="E149" s="71">
        <v>0</v>
      </c>
      <c r="F149" s="71">
        <v>0</v>
      </c>
      <c r="G149" s="71">
        <v>0</v>
      </c>
      <c r="H149" s="71">
        <v>0</v>
      </c>
      <c r="I149" s="71">
        <v>0</v>
      </c>
      <c r="J149" s="71">
        <v>0</v>
      </c>
      <c r="K149" s="71">
        <v>0</v>
      </c>
      <c r="L149" s="71">
        <v>0</v>
      </c>
      <c r="M149" s="71">
        <v>0</v>
      </c>
      <c r="N149" s="71">
        <v>0</v>
      </c>
      <c r="O149" s="71">
        <v>0</v>
      </c>
      <c r="P149" s="71">
        <v>0</v>
      </c>
      <c r="Q149" s="71">
        <v>0</v>
      </c>
      <c r="R149" s="71">
        <v>0</v>
      </c>
      <c r="S149" s="71">
        <v>0</v>
      </c>
      <c r="T149" s="71">
        <v>0</v>
      </c>
      <c r="U149" s="71">
        <v>0</v>
      </c>
      <c r="V149" s="71">
        <v>0</v>
      </c>
      <c r="W149" s="71">
        <v>0</v>
      </c>
      <c r="X149" s="71">
        <v>0</v>
      </c>
      <c r="Y149" s="71">
        <v>0</v>
      </c>
      <c r="Z149" s="71">
        <v>0</v>
      </c>
      <c r="AA149" s="71">
        <v>0</v>
      </c>
      <c r="AB149" s="71">
        <v>0</v>
      </c>
      <c r="AC149" s="71">
        <v>0</v>
      </c>
      <c r="AD149" s="71">
        <v>0</v>
      </c>
      <c r="AE149" s="71">
        <v>0</v>
      </c>
      <c r="AF149" s="71">
        <v>0</v>
      </c>
      <c r="AG149" s="71">
        <v>0</v>
      </c>
      <c r="AH149" s="71">
        <v>0</v>
      </c>
      <c r="AI149" s="71">
        <v>0</v>
      </c>
      <c r="AJ149" s="72"/>
    </row>
    <row r="150" spans="2:36" s="67" customFormat="1" ht="22.5" customHeight="1">
      <c r="B150" s="152"/>
      <c r="C150" s="157" t="s">
        <v>85</v>
      </c>
      <c r="D150" s="158"/>
      <c r="E150" s="71">
        <v>0</v>
      </c>
      <c r="F150" s="71">
        <v>0</v>
      </c>
      <c r="G150" s="71">
        <v>0</v>
      </c>
      <c r="H150" s="71">
        <v>0</v>
      </c>
      <c r="I150" s="71">
        <v>0</v>
      </c>
      <c r="J150" s="71">
        <v>0</v>
      </c>
      <c r="K150" s="71">
        <v>0</v>
      </c>
      <c r="L150" s="71">
        <v>0</v>
      </c>
      <c r="M150" s="71">
        <v>0</v>
      </c>
      <c r="N150" s="71">
        <v>0</v>
      </c>
      <c r="O150" s="71">
        <v>0</v>
      </c>
      <c r="P150" s="71">
        <v>0</v>
      </c>
      <c r="Q150" s="71">
        <v>0</v>
      </c>
      <c r="R150" s="71">
        <v>0</v>
      </c>
      <c r="S150" s="71">
        <v>0</v>
      </c>
      <c r="T150" s="71">
        <v>0</v>
      </c>
      <c r="U150" s="71">
        <v>0</v>
      </c>
      <c r="V150" s="71">
        <v>0</v>
      </c>
      <c r="W150" s="71">
        <v>0</v>
      </c>
      <c r="X150" s="71">
        <v>0</v>
      </c>
      <c r="Y150" s="71">
        <v>0</v>
      </c>
      <c r="Z150" s="71">
        <v>0</v>
      </c>
      <c r="AA150" s="71">
        <v>0</v>
      </c>
      <c r="AB150" s="71">
        <v>0</v>
      </c>
      <c r="AC150" s="71">
        <v>0</v>
      </c>
      <c r="AD150" s="71">
        <v>0</v>
      </c>
      <c r="AE150" s="71">
        <v>0</v>
      </c>
      <c r="AF150" s="71">
        <v>0</v>
      </c>
      <c r="AG150" s="71">
        <v>0</v>
      </c>
      <c r="AH150" s="71">
        <v>0</v>
      </c>
      <c r="AI150" s="71">
        <v>0</v>
      </c>
      <c r="AJ150" s="72"/>
    </row>
    <row r="151" spans="2:36" s="67" customFormat="1" ht="22.5" customHeight="1">
      <c r="B151" s="152"/>
      <c r="C151" s="157" t="s">
        <v>86</v>
      </c>
      <c r="D151" s="158"/>
      <c r="E151" s="71">
        <v>1000</v>
      </c>
      <c r="F151" s="71">
        <v>1000</v>
      </c>
      <c r="G151" s="71">
        <v>1000</v>
      </c>
      <c r="H151" s="71">
        <v>1000</v>
      </c>
      <c r="I151" s="71">
        <v>1000</v>
      </c>
      <c r="J151" s="71">
        <v>1000</v>
      </c>
      <c r="K151" s="71">
        <v>1000</v>
      </c>
      <c r="L151" s="71">
        <v>1000</v>
      </c>
      <c r="M151" s="71">
        <v>1000</v>
      </c>
      <c r="N151" s="71">
        <v>1000</v>
      </c>
      <c r="O151" s="71">
        <v>1000</v>
      </c>
      <c r="P151" s="71">
        <v>1000</v>
      </c>
      <c r="Q151" s="71">
        <v>1000</v>
      </c>
      <c r="R151" s="71">
        <v>1000</v>
      </c>
      <c r="S151" s="71">
        <v>1000</v>
      </c>
      <c r="T151" s="71">
        <v>1000</v>
      </c>
      <c r="U151" s="71">
        <v>1000</v>
      </c>
      <c r="V151" s="71">
        <v>1000</v>
      </c>
      <c r="W151" s="71">
        <v>1000</v>
      </c>
      <c r="X151" s="71">
        <v>1000</v>
      </c>
      <c r="Y151" s="71">
        <v>1000</v>
      </c>
      <c r="Z151" s="71">
        <v>1000</v>
      </c>
      <c r="AA151" s="71">
        <v>1000</v>
      </c>
      <c r="AB151" s="71">
        <v>1000</v>
      </c>
      <c r="AC151" s="71">
        <v>1000</v>
      </c>
      <c r="AD151" s="71">
        <v>1000</v>
      </c>
      <c r="AE151" s="71">
        <v>1000</v>
      </c>
      <c r="AF151" s="71">
        <v>1000</v>
      </c>
      <c r="AG151" s="71">
        <v>1000</v>
      </c>
      <c r="AH151" s="71">
        <v>1000</v>
      </c>
      <c r="AI151" s="71">
        <v>1000</v>
      </c>
      <c r="AJ151" s="72"/>
    </row>
    <row r="152" spans="2:36" s="67" customFormat="1" ht="22.5" customHeight="1">
      <c r="B152" s="152"/>
      <c r="C152" s="157" t="s">
        <v>88</v>
      </c>
      <c r="D152" s="158"/>
      <c r="E152" s="71">
        <f aca="true" t="shared" si="85" ref="E152:AI152">E137*15/100</f>
        <v>900</v>
      </c>
      <c r="F152" s="73">
        <f t="shared" si="85"/>
        <v>952.5</v>
      </c>
      <c r="G152" s="73">
        <f t="shared" si="85"/>
        <v>1005</v>
      </c>
      <c r="H152" s="73">
        <f t="shared" si="85"/>
        <v>1057.5</v>
      </c>
      <c r="I152" s="73">
        <f t="shared" si="85"/>
        <v>1110</v>
      </c>
      <c r="J152" s="73">
        <f t="shared" si="85"/>
        <v>1162.5</v>
      </c>
      <c r="K152" s="73">
        <f t="shared" si="85"/>
        <v>1215</v>
      </c>
      <c r="L152" s="73">
        <f t="shared" si="85"/>
        <v>1267.5</v>
      </c>
      <c r="M152" s="73">
        <f t="shared" si="85"/>
        <v>1320</v>
      </c>
      <c r="N152" s="73">
        <f t="shared" si="85"/>
        <v>1372.5</v>
      </c>
      <c r="O152" s="73">
        <f t="shared" si="85"/>
        <v>1425</v>
      </c>
      <c r="P152" s="73">
        <f t="shared" si="85"/>
        <v>1477.5</v>
      </c>
      <c r="Q152" s="73">
        <f t="shared" si="85"/>
        <v>1530</v>
      </c>
      <c r="R152" s="73">
        <f t="shared" si="85"/>
        <v>1582.5</v>
      </c>
      <c r="S152" s="73">
        <f t="shared" si="85"/>
        <v>1635</v>
      </c>
      <c r="T152" s="73">
        <f t="shared" si="85"/>
        <v>1687.5</v>
      </c>
      <c r="U152" s="73">
        <f t="shared" si="85"/>
        <v>1740</v>
      </c>
      <c r="V152" s="73">
        <f t="shared" si="85"/>
        <v>1792.5</v>
      </c>
      <c r="W152" s="73">
        <f t="shared" si="85"/>
        <v>1845</v>
      </c>
      <c r="X152" s="73">
        <f t="shared" si="85"/>
        <v>1897.5</v>
      </c>
      <c r="Y152" s="73">
        <f t="shared" si="85"/>
        <v>1950</v>
      </c>
      <c r="Z152" s="73">
        <f t="shared" si="85"/>
        <v>2002.5</v>
      </c>
      <c r="AA152" s="73">
        <f t="shared" si="85"/>
        <v>2055</v>
      </c>
      <c r="AB152" s="73">
        <f t="shared" si="85"/>
        <v>2107.5</v>
      </c>
      <c r="AC152" s="73">
        <f t="shared" si="85"/>
        <v>2160</v>
      </c>
      <c r="AD152" s="73">
        <f t="shared" si="85"/>
        <v>2212.5</v>
      </c>
      <c r="AE152" s="73">
        <f t="shared" si="85"/>
        <v>2265</v>
      </c>
      <c r="AF152" s="73">
        <f t="shared" si="85"/>
        <v>2317.5</v>
      </c>
      <c r="AG152" s="73">
        <f t="shared" si="85"/>
        <v>2370</v>
      </c>
      <c r="AH152" s="73">
        <f t="shared" si="85"/>
        <v>2422.5</v>
      </c>
      <c r="AI152" s="73">
        <f t="shared" si="85"/>
        <v>2475</v>
      </c>
      <c r="AJ152" s="72"/>
    </row>
    <row r="153" spans="2:36" s="67" customFormat="1" ht="22.5" customHeight="1">
      <c r="B153" s="152"/>
      <c r="C153" s="157" t="s">
        <v>89</v>
      </c>
      <c r="D153" s="158"/>
      <c r="E153" s="71">
        <f aca="true" t="shared" si="86" ref="E153:AI153">E137*10/100</f>
        <v>600</v>
      </c>
      <c r="F153" s="71">
        <f t="shared" si="86"/>
        <v>635</v>
      </c>
      <c r="G153" s="71">
        <f t="shared" si="86"/>
        <v>670</v>
      </c>
      <c r="H153" s="71">
        <f t="shared" si="86"/>
        <v>705</v>
      </c>
      <c r="I153" s="71">
        <f t="shared" si="86"/>
        <v>740</v>
      </c>
      <c r="J153" s="71">
        <f t="shared" si="86"/>
        <v>775</v>
      </c>
      <c r="K153" s="71">
        <f t="shared" si="86"/>
        <v>810</v>
      </c>
      <c r="L153" s="71">
        <f t="shared" si="86"/>
        <v>845</v>
      </c>
      <c r="M153" s="71">
        <f t="shared" si="86"/>
        <v>880</v>
      </c>
      <c r="N153" s="71">
        <f t="shared" si="86"/>
        <v>915</v>
      </c>
      <c r="O153" s="71">
        <f t="shared" si="86"/>
        <v>950</v>
      </c>
      <c r="P153" s="71">
        <f t="shared" si="86"/>
        <v>985</v>
      </c>
      <c r="Q153" s="71">
        <f t="shared" si="86"/>
        <v>1020</v>
      </c>
      <c r="R153" s="71">
        <f t="shared" si="86"/>
        <v>1055</v>
      </c>
      <c r="S153" s="71">
        <f t="shared" si="86"/>
        <v>1090</v>
      </c>
      <c r="T153" s="71">
        <f t="shared" si="86"/>
        <v>1125</v>
      </c>
      <c r="U153" s="71">
        <f t="shared" si="86"/>
        <v>1160</v>
      </c>
      <c r="V153" s="71">
        <f t="shared" si="86"/>
        <v>1195</v>
      </c>
      <c r="W153" s="71">
        <f t="shared" si="86"/>
        <v>1230</v>
      </c>
      <c r="X153" s="71">
        <f t="shared" si="86"/>
        <v>1265</v>
      </c>
      <c r="Y153" s="71">
        <f t="shared" si="86"/>
        <v>1300</v>
      </c>
      <c r="Z153" s="71">
        <f t="shared" si="86"/>
        <v>1335</v>
      </c>
      <c r="AA153" s="71">
        <f t="shared" si="86"/>
        <v>1370</v>
      </c>
      <c r="AB153" s="71">
        <f t="shared" si="86"/>
        <v>1405</v>
      </c>
      <c r="AC153" s="71">
        <f t="shared" si="86"/>
        <v>1440</v>
      </c>
      <c r="AD153" s="71">
        <f t="shared" si="86"/>
        <v>1475</v>
      </c>
      <c r="AE153" s="71">
        <f t="shared" si="86"/>
        <v>1510</v>
      </c>
      <c r="AF153" s="71">
        <f t="shared" si="86"/>
        <v>1545</v>
      </c>
      <c r="AG153" s="71">
        <f t="shared" si="86"/>
        <v>1580</v>
      </c>
      <c r="AH153" s="71">
        <f t="shared" si="86"/>
        <v>1615</v>
      </c>
      <c r="AI153" s="71">
        <f t="shared" si="86"/>
        <v>1650</v>
      </c>
      <c r="AJ153" s="72"/>
    </row>
    <row r="154" spans="2:36" s="67" customFormat="1" ht="22.5" customHeight="1">
      <c r="B154" s="152"/>
      <c r="C154" s="157" t="s">
        <v>90</v>
      </c>
      <c r="D154" s="158"/>
      <c r="E154" s="71">
        <f>E140*7.5/100</f>
        <v>585</v>
      </c>
      <c r="F154" s="73">
        <f>F140*7.5/100</f>
        <v>619.5</v>
      </c>
      <c r="G154" s="73">
        <f aca="true" t="shared" si="87" ref="G154:AI154">G140*7.5/100</f>
        <v>654</v>
      </c>
      <c r="H154" s="73">
        <f t="shared" si="87"/>
        <v>688.5</v>
      </c>
      <c r="I154" s="73">
        <f t="shared" si="87"/>
        <v>723</v>
      </c>
      <c r="J154" s="73">
        <f t="shared" si="87"/>
        <v>757.5</v>
      </c>
      <c r="K154" s="73">
        <f t="shared" si="87"/>
        <v>792</v>
      </c>
      <c r="L154" s="73">
        <f t="shared" si="87"/>
        <v>826.5</v>
      </c>
      <c r="M154" s="73">
        <f t="shared" si="87"/>
        <v>861</v>
      </c>
      <c r="N154" s="73">
        <f t="shared" si="87"/>
        <v>895.5</v>
      </c>
      <c r="O154" s="73">
        <f t="shared" si="87"/>
        <v>930</v>
      </c>
      <c r="P154" s="73">
        <f t="shared" si="87"/>
        <v>964.5</v>
      </c>
      <c r="Q154" s="73">
        <f t="shared" si="87"/>
        <v>999</v>
      </c>
      <c r="R154" s="73">
        <f t="shared" si="87"/>
        <v>1033.5</v>
      </c>
      <c r="S154" s="73">
        <f t="shared" si="87"/>
        <v>1068</v>
      </c>
      <c r="T154" s="73">
        <f t="shared" si="87"/>
        <v>1102.5</v>
      </c>
      <c r="U154" s="73">
        <f t="shared" si="87"/>
        <v>1137</v>
      </c>
      <c r="V154" s="73">
        <f t="shared" si="87"/>
        <v>1171.5</v>
      </c>
      <c r="W154" s="73">
        <f t="shared" si="87"/>
        <v>1206</v>
      </c>
      <c r="X154" s="73">
        <f t="shared" si="87"/>
        <v>1240.5</v>
      </c>
      <c r="Y154" s="73">
        <f t="shared" si="87"/>
        <v>1275</v>
      </c>
      <c r="Z154" s="73">
        <f t="shared" si="87"/>
        <v>1309.5</v>
      </c>
      <c r="AA154" s="73">
        <f t="shared" si="87"/>
        <v>1344</v>
      </c>
      <c r="AB154" s="73">
        <f t="shared" si="87"/>
        <v>1378.5</v>
      </c>
      <c r="AC154" s="73">
        <f t="shared" si="87"/>
        <v>1413</v>
      </c>
      <c r="AD154" s="73">
        <f t="shared" si="87"/>
        <v>1447.5</v>
      </c>
      <c r="AE154" s="73">
        <f t="shared" si="87"/>
        <v>1482</v>
      </c>
      <c r="AF154" s="73">
        <f t="shared" si="87"/>
        <v>1516.5</v>
      </c>
      <c r="AG154" s="73">
        <f t="shared" si="87"/>
        <v>1551</v>
      </c>
      <c r="AH154" s="73">
        <f t="shared" si="87"/>
        <v>1585.5</v>
      </c>
      <c r="AI154" s="73">
        <f t="shared" si="87"/>
        <v>1620</v>
      </c>
      <c r="AJ154" s="72"/>
    </row>
    <row r="155" spans="2:36" s="67" customFormat="1" ht="22.5" customHeight="1" thickBot="1">
      <c r="B155" s="153"/>
      <c r="C155" s="157" t="s">
        <v>60</v>
      </c>
      <c r="D155" s="158"/>
      <c r="E155" s="73">
        <f>SUM(E140:E154)</f>
        <v>17123.5</v>
      </c>
      <c r="F155" s="73">
        <f aca="true" t="shared" si="88" ref="F155:AI155">SUM(F140:F154)</f>
        <v>17810.5</v>
      </c>
      <c r="G155" s="73">
        <f t="shared" si="88"/>
        <v>18497.5</v>
      </c>
      <c r="H155" s="73">
        <f t="shared" si="88"/>
        <v>19184.5</v>
      </c>
      <c r="I155" s="73">
        <f t="shared" si="88"/>
        <v>19871.5</v>
      </c>
      <c r="J155" s="73">
        <f t="shared" si="88"/>
        <v>20558.5</v>
      </c>
      <c r="K155" s="73">
        <f t="shared" si="88"/>
        <v>21245.5</v>
      </c>
      <c r="L155" s="73">
        <f t="shared" si="88"/>
        <v>21932.5</v>
      </c>
      <c r="M155" s="73">
        <f t="shared" si="88"/>
        <v>22619.5</v>
      </c>
      <c r="N155" s="73">
        <f t="shared" si="88"/>
        <v>23306.5</v>
      </c>
      <c r="O155" s="73">
        <f t="shared" si="88"/>
        <v>23993.5</v>
      </c>
      <c r="P155" s="73">
        <f t="shared" si="88"/>
        <v>24680.5</v>
      </c>
      <c r="Q155" s="73">
        <f t="shared" si="88"/>
        <v>25367.5</v>
      </c>
      <c r="R155" s="73">
        <f t="shared" si="88"/>
        <v>26054.5</v>
      </c>
      <c r="S155" s="73">
        <f t="shared" si="88"/>
        <v>26741.5</v>
      </c>
      <c r="T155" s="73">
        <f t="shared" si="88"/>
        <v>27428.5</v>
      </c>
      <c r="U155" s="73">
        <f t="shared" si="88"/>
        <v>28115.5</v>
      </c>
      <c r="V155" s="73">
        <f t="shared" si="88"/>
        <v>28802.5</v>
      </c>
      <c r="W155" s="73">
        <f t="shared" si="88"/>
        <v>29489.5</v>
      </c>
      <c r="X155" s="73">
        <f t="shared" si="88"/>
        <v>30176.5</v>
      </c>
      <c r="Y155" s="73">
        <f t="shared" si="88"/>
        <v>30863.5</v>
      </c>
      <c r="Z155" s="73">
        <f t="shared" si="88"/>
        <v>31550.5</v>
      </c>
      <c r="AA155" s="73">
        <f t="shared" si="88"/>
        <v>32237.5</v>
      </c>
      <c r="AB155" s="73">
        <f t="shared" si="88"/>
        <v>32924.5</v>
      </c>
      <c r="AC155" s="73">
        <f t="shared" si="88"/>
        <v>33611.5</v>
      </c>
      <c r="AD155" s="73">
        <f t="shared" si="88"/>
        <v>34298.5</v>
      </c>
      <c r="AE155" s="73">
        <f t="shared" si="88"/>
        <v>34985.5</v>
      </c>
      <c r="AF155" s="73">
        <f t="shared" si="88"/>
        <v>35672.5</v>
      </c>
      <c r="AG155" s="73">
        <f t="shared" si="88"/>
        <v>36359.5</v>
      </c>
      <c r="AH155" s="73">
        <f t="shared" si="88"/>
        <v>37046.5</v>
      </c>
      <c r="AI155" s="73">
        <f t="shared" si="88"/>
        <v>37733.5</v>
      </c>
      <c r="AJ155" s="72"/>
    </row>
    <row r="156" spans="2:35" s="68" customFormat="1" ht="22.5" customHeight="1">
      <c r="B156" s="151">
        <v>9</v>
      </c>
      <c r="C156" s="75" t="s">
        <v>12</v>
      </c>
      <c r="D156" s="62" t="s">
        <v>4</v>
      </c>
      <c r="E156" s="62">
        <v>3820</v>
      </c>
      <c r="F156" s="62">
        <f>E156+230</f>
        <v>4050</v>
      </c>
      <c r="G156" s="62">
        <f aca="true" t="shared" si="89" ref="G156:AI156">F156+230</f>
        <v>4280</v>
      </c>
      <c r="H156" s="62">
        <f t="shared" si="89"/>
        <v>4510</v>
      </c>
      <c r="I156" s="62">
        <f t="shared" si="89"/>
        <v>4740</v>
      </c>
      <c r="J156" s="62">
        <f t="shared" si="89"/>
        <v>4970</v>
      </c>
      <c r="K156" s="62">
        <f t="shared" si="89"/>
        <v>5200</v>
      </c>
      <c r="L156" s="62">
        <f t="shared" si="89"/>
        <v>5430</v>
      </c>
      <c r="M156" s="62">
        <f t="shared" si="89"/>
        <v>5660</v>
      </c>
      <c r="N156" s="62">
        <f t="shared" si="89"/>
        <v>5890</v>
      </c>
      <c r="O156" s="62">
        <f t="shared" si="89"/>
        <v>6120</v>
      </c>
      <c r="P156" s="62">
        <f t="shared" si="89"/>
        <v>6350</v>
      </c>
      <c r="Q156" s="62">
        <f t="shared" si="89"/>
        <v>6580</v>
      </c>
      <c r="R156" s="62">
        <f t="shared" si="89"/>
        <v>6810</v>
      </c>
      <c r="S156" s="62">
        <f t="shared" si="89"/>
        <v>7040</v>
      </c>
      <c r="T156" s="62">
        <f t="shared" si="89"/>
        <v>7270</v>
      </c>
      <c r="U156" s="62">
        <f t="shared" si="89"/>
        <v>7500</v>
      </c>
      <c r="V156" s="62">
        <f t="shared" si="89"/>
        <v>7730</v>
      </c>
      <c r="W156" s="62">
        <f t="shared" si="89"/>
        <v>7960</v>
      </c>
      <c r="X156" s="62">
        <f t="shared" si="89"/>
        <v>8190</v>
      </c>
      <c r="Y156" s="62">
        <f t="shared" si="89"/>
        <v>8420</v>
      </c>
      <c r="Z156" s="62">
        <f t="shared" si="89"/>
        <v>8650</v>
      </c>
      <c r="AA156" s="62">
        <f t="shared" si="89"/>
        <v>8880</v>
      </c>
      <c r="AB156" s="62">
        <f t="shared" si="89"/>
        <v>9110</v>
      </c>
      <c r="AC156" s="62">
        <f t="shared" si="89"/>
        <v>9340</v>
      </c>
      <c r="AD156" s="62">
        <f t="shared" si="89"/>
        <v>9570</v>
      </c>
      <c r="AE156" s="62">
        <f t="shared" si="89"/>
        <v>9800</v>
      </c>
      <c r="AF156" s="62">
        <f t="shared" si="89"/>
        <v>10030</v>
      </c>
      <c r="AG156" s="62">
        <f t="shared" si="89"/>
        <v>10260</v>
      </c>
      <c r="AH156" s="62">
        <f t="shared" si="89"/>
        <v>10490</v>
      </c>
      <c r="AI156" s="62">
        <f t="shared" si="89"/>
        <v>10720</v>
      </c>
    </row>
    <row r="157" spans="2:35" s="89" customFormat="1" ht="22.5" customHeight="1">
      <c r="B157" s="152"/>
      <c r="C157" s="87" t="s">
        <v>36</v>
      </c>
      <c r="D157" s="88" t="s">
        <v>26</v>
      </c>
      <c r="E157" s="88">
        <v>6200</v>
      </c>
      <c r="F157" s="88">
        <f>E157+380</f>
        <v>6580</v>
      </c>
      <c r="G157" s="88">
        <f aca="true" t="shared" si="90" ref="G157:AI157">F157+380</f>
        <v>6960</v>
      </c>
      <c r="H157" s="88">
        <f t="shared" si="90"/>
        <v>7340</v>
      </c>
      <c r="I157" s="88">
        <f t="shared" si="90"/>
        <v>7720</v>
      </c>
      <c r="J157" s="88">
        <f t="shared" si="90"/>
        <v>8100</v>
      </c>
      <c r="K157" s="88">
        <f t="shared" si="90"/>
        <v>8480</v>
      </c>
      <c r="L157" s="88">
        <f t="shared" si="90"/>
        <v>8860</v>
      </c>
      <c r="M157" s="88">
        <f t="shared" si="90"/>
        <v>9240</v>
      </c>
      <c r="N157" s="88">
        <f t="shared" si="90"/>
        <v>9620</v>
      </c>
      <c r="O157" s="88">
        <f t="shared" si="90"/>
        <v>10000</v>
      </c>
      <c r="P157" s="88">
        <f t="shared" si="90"/>
        <v>10380</v>
      </c>
      <c r="Q157" s="88">
        <f t="shared" si="90"/>
        <v>10760</v>
      </c>
      <c r="R157" s="88">
        <f t="shared" si="90"/>
        <v>11140</v>
      </c>
      <c r="S157" s="88">
        <f t="shared" si="90"/>
        <v>11520</v>
      </c>
      <c r="T157" s="88">
        <f t="shared" si="90"/>
        <v>11900</v>
      </c>
      <c r="U157" s="88">
        <f t="shared" si="90"/>
        <v>12280</v>
      </c>
      <c r="V157" s="88">
        <f t="shared" si="90"/>
        <v>12660</v>
      </c>
      <c r="W157" s="88">
        <f t="shared" si="90"/>
        <v>13040</v>
      </c>
      <c r="X157" s="88">
        <f t="shared" si="90"/>
        <v>13420</v>
      </c>
      <c r="Y157" s="88">
        <f t="shared" si="90"/>
        <v>13800</v>
      </c>
      <c r="Z157" s="88">
        <f t="shared" si="90"/>
        <v>14180</v>
      </c>
      <c r="AA157" s="88">
        <f t="shared" si="90"/>
        <v>14560</v>
      </c>
      <c r="AB157" s="88">
        <f t="shared" si="90"/>
        <v>14940</v>
      </c>
      <c r="AC157" s="88">
        <f t="shared" si="90"/>
        <v>15320</v>
      </c>
      <c r="AD157" s="88">
        <f t="shared" si="90"/>
        <v>15700</v>
      </c>
      <c r="AE157" s="88">
        <f t="shared" si="90"/>
        <v>16080</v>
      </c>
      <c r="AF157" s="88">
        <f t="shared" si="90"/>
        <v>16460</v>
      </c>
      <c r="AG157" s="88">
        <f t="shared" si="90"/>
        <v>16840</v>
      </c>
      <c r="AH157" s="88">
        <f t="shared" si="90"/>
        <v>17220</v>
      </c>
      <c r="AI157" s="88">
        <f t="shared" si="90"/>
        <v>17600</v>
      </c>
    </row>
    <row r="158" spans="2:35" s="68" customFormat="1" ht="22.5" customHeight="1">
      <c r="B158" s="152"/>
      <c r="C158" s="155" t="s">
        <v>58</v>
      </c>
      <c r="D158" s="156"/>
      <c r="E158" s="69">
        <f aca="true" t="shared" si="91" ref="E158:AI158">E156*15/100</f>
        <v>573</v>
      </c>
      <c r="F158" s="69">
        <f t="shared" si="91"/>
        <v>607.5</v>
      </c>
      <c r="G158" s="69">
        <f t="shared" si="91"/>
        <v>642</v>
      </c>
      <c r="H158" s="69">
        <f t="shared" si="91"/>
        <v>676.5</v>
      </c>
      <c r="I158" s="69">
        <f t="shared" si="91"/>
        <v>711</v>
      </c>
      <c r="J158" s="69">
        <f t="shared" si="91"/>
        <v>745.5</v>
      </c>
      <c r="K158" s="69">
        <f t="shared" si="91"/>
        <v>780</v>
      </c>
      <c r="L158" s="69">
        <f t="shared" si="91"/>
        <v>814.5</v>
      </c>
      <c r="M158" s="69">
        <f t="shared" si="91"/>
        <v>849</v>
      </c>
      <c r="N158" s="69">
        <f t="shared" si="91"/>
        <v>883.5</v>
      </c>
      <c r="O158" s="69">
        <f t="shared" si="91"/>
        <v>918</v>
      </c>
      <c r="P158" s="69">
        <f t="shared" si="91"/>
        <v>952.5</v>
      </c>
      <c r="Q158" s="69">
        <f t="shared" si="91"/>
        <v>987</v>
      </c>
      <c r="R158" s="69">
        <f t="shared" si="91"/>
        <v>1021.5</v>
      </c>
      <c r="S158" s="69">
        <f t="shared" si="91"/>
        <v>1056</v>
      </c>
      <c r="T158" s="69">
        <f t="shared" si="91"/>
        <v>1090.5</v>
      </c>
      <c r="U158" s="69">
        <f t="shared" si="91"/>
        <v>1125</v>
      </c>
      <c r="V158" s="69">
        <f t="shared" si="91"/>
        <v>1159.5</v>
      </c>
      <c r="W158" s="69">
        <f t="shared" si="91"/>
        <v>1194</v>
      </c>
      <c r="X158" s="69">
        <f t="shared" si="91"/>
        <v>1228.5</v>
      </c>
      <c r="Y158" s="69">
        <f t="shared" si="91"/>
        <v>1263</v>
      </c>
      <c r="Z158" s="69">
        <f t="shared" si="91"/>
        <v>1297.5</v>
      </c>
      <c r="AA158" s="69">
        <f t="shared" si="91"/>
        <v>1332</v>
      </c>
      <c r="AB158" s="69">
        <f t="shared" si="91"/>
        <v>1366.5</v>
      </c>
      <c r="AC158" s="69">
        <f t="shared" si="91"/>
        <v>1401</v>
      </c>
      <c r="AD158" s="69">
        <f t="shared" si="91"/>
        <v>1435.5</v>
      </c>
      <c r="AE158" s="69">
        <f t="shared" si="91"/>
        <v>1470</v>
      </c>
      <c r="AF158" s="69">
        <f t="shared" si="91"/>
        <v>1504.5</v>
      </c>
      <c r="AG158" s="69">
        <f t="shared" si="91"/>
        <v>1539</v>
      </c>
      <c r="AH158" s="69">
        <f t="shared" si="91"/>
        <v>1573.5</v>
      </c>
      <c r="AI158" s="69">
        <f t="shared" si="91"/>
        <v>1608</v>
      </c>
    </row>
    <row r="159" spans="2:35" s="68" customFormat="1" ht="22.5" customHeight="1">
      <c r="B159" s="152"/>
      <c r="C159" s="155" t="s">
        <v>80</v>
      </c>
      <c r="D159" s="156"/>
      <c r="E159" s="69">
        <f aca="true" t="shared" si="92" ref="E159:AI159">E157*20/100</f>
        <v>1240</v>
      </c>
      <c r="F159" s="69">
        <f t="shared" si="92"/>
        <v>1316</v>
      </c>
      <c r="G159" s="69">
        <f t="shared" si="92"/>
        <v>1392</v>
      </c>
      <c r="H159" s="69">
        <f t="shared" si="92"/>
        <v>1468</v>
      </c>
      <c r="I159" s="69">
        <f t="shared" si="92"/>
        <v>1544</v>
      </c>
      <c r="J159" s="69">
        <f t="shared" si="92"/>
        <v>1620</v>
      </c>
      <c r="K159" s="69">
        <f t="shared" si="92"/>
        <v>1696</v>
      </c>
      <c r="L159" s="69">
        <f t="shared" si="92"/>
        <v>1772</v>
      </c>
      <c r="M159" s="69">
        <f t="shared" si="92"/>
        <v>1848</v>
      </c>
      <c r="N159" s="69">
        <f t="shared" si="92"/>
        <v>1924</v>
      </c>
      <c r="O159" s="69">
        <f t="shared" si="92"/>
        <v>2000</v>
      </c>
      <c r="P159" s="69">
        <f t="shared" si="92"/>
        <v>2076</v>
      </c>
      <c r="Q159" s="69">
        <f t="shared" si="92"/>
        <v>2152</v>
      </c>
      <c r="R159" s="69">
        <f t="shared" si="92"/>
        <v>2228</v>
      </c>
      <c r="S159" s="69">
        <f t="shared" si="92"/>
        <v>2304</v>
      </c>
      <c r="T159" s="69">
        <f t="shared" si="92"/>
        <v>2380</v>
      </c>
      <c r="U159" s="69">
        <f t="shared" si="92"/>
        <v>2456</v>
      </c>
      <c r="V159" s="69">
        <f t="shared" si="92"/>
        <v>2532</v>
      </c>
      <c r="W159" s="69">
        <f t="shared" si="92"/>
        <v>2608</v>
      </c>
      <c r="X159" s="69">
        <f t="shared" si="92"/>
        <v>2684</v>
      </c>
      <c r="Y159" s="69">
        <f t="shared" si="92"/>
        <v>2760</v>
      </c>
      <c r="Z159" s="69">
        <f t="shared" si="92"/>
        <v>2836</v>
      </c>
      <c r="AA159" s="69">
        <f t="shared" si="92"/>
        <v>2912</v>
      </c>
      <c r="AB159" s="69">
        <f t="shared" si="92"/>
        <v>2988</v>
      </c>
      <c r="AC159" s="69">
        <f t="shared" si="92"/>
        <v>3064</v>
      </c>
      <c r="AD159" s="69">
        <f t="shared" si="92"/>
        <v>3140</v>
      </c>
      <c r="AE159" s="69">
        <f t="shared" si="92"/>
        <v>3216</v>
      </c>
      <c r="AF159" s="69">
        <f t="shared" si="92"/>
        <v>3292</v>
      </c>
      <c r="AG159" s="69">
        <f t="shared" si="92"/>
        <v>3368</v>
      </c>
      <c r="AH159" s="69">
        <f t="shared" si="92"/>
        <v>3444</v>
      </c>
      <c r="AI159" s="69">
        <f t="shared" si="92"/>
        <v>3520</v>
      </c>
    </row>
    <row r="160" spans="2:35" s="94" customFormat="1" ht="22.5" customHeight="1">
      <c r="B160" s="152"/>
      <c r="C160" s="149" t="s">
        <v>79</v>
      </c>
      <c r="D160" s="150"/>
      <c r="E160" s="145">
        <v>8000</v>
      </c>
      <c r="F160" s="145">
        <f>E160+500</f>
        <v>8500</v>
      </c>
      <c r="G160" s="145">
        <f aca="true" t="shared" si="93" ref="G160:AI160">F160+500</f>
        <v>9000</v>
      </c>
      <c r="H160" s="145">
        <f t="shared" si="93"/>
        <v>9500</v>
      </c>
      <c r="I160" s="145">
        <f t="shared" si="93"/>
        <v>10000</v>
      </c>
      <c r="J160" s="145">
        <f t="shared" si="93"/>
        <v>10500</v>
      </c>
      <c r="K160" s="145">
        <f t="shared" si="93"/>
        <v>11000</v>
      </c>
      <c r="L160" s="145">
        <f t="shared" si="93"/>
        <v>11500</v>
      </c>
      <c r="M160" s="145">
        <f t="shared" si="93"/>
        <v>12000</v>
      </c>
      <c r="N160" s="145">
        <f t="shared" si="93"/>
        <v>12500</v>
      </c>
      <c r="O160" s="145">
        <f t="shared" si="93"/>
        <v>13000</v>
      </c>
      <c r="P160" s="145">
        <f t="shared" si="93"/>
        <v>13500</v>
      </c>
      <c r="Q160" s="145">
        <f t="shared" si="93"/>
        <v>14000</v>
      </c>
      <c r="R160" s="145">
        <f t="shared" si="93"/>
        <v>14500</v>
      </c>
      <c r="S160" s="145">
        <f t="shared" si="93"/>
        <v>15000</v>
      </c>
      <c r="T160" s="145">
        <f t="shared" si="93"/>
        <v>15500</v>
      </c>
      <c r="U160" s="145">
        <f t="shared" si="93"/>
        <v>16000</v>
      </c>
      <c r="V160" s="145">
        <f t="shared" si="93"/>
        <v>16500</v>
      </c>
      <c r="W160" s="145">
        <f t="shared" si="93"/>
        <v>17000</v>
      </c>
      <c r="X160" s="145">
        <f t="shared" si="93"/>
        <v>17500</v>
      </c>
      <c r="Y160" s="145">
        <f t="shared" si="93"/>
        <v>18000</v>
      </c>
      <c r="Z160" s="145">
        <f t="shared" si="93"/>
        <v>18500</v>
      </c>
      <c r="AA160" s="145">
        <f t="shared" si="93"/>
        <v>19000</v>
      </c>
      <c r="AB160" s="145">
        <f t="shared" si="93"/>
        <v>19500</v>
      </c>
      <c r="AC160" s="145">
        <f t="shared" si="93"/>
        <v>20000</v>
      </c>
      <c r="AD160" s="145">
        <f t="shared" si="93"/>
        <v>20500</v>
      </c>
      <c r="AE160" s="145">
        <f t="shared" si="93"/>
        <v>21000</v>
      </c>
      <c r="AF160" s="145">
        <f t="shared" si="93"/>
        <v>21500</v>
      </c>
      <c r="AG160" s="145">
        <f t="shared" si="93"/>
        <v>22000</v>
      </c>
      <c r="AH160" s="145">
        <f t="shared" si="93"/>
        <v>22500</v>
      </c>
      <c r="AI160" s="145">
        <f t="shared" si="93"/>
        <v>23000</v>
      </c>
    </row>
    <row r="161" spans="2:36" s="99" customFormat="1" ht="22.5" customHeight="1" thickBot="1">
      <c r="B161" s="152"/>
      <c r="C161" s="163" t="s">
        <v>100</v>
      </c>
      <c r="D161" s="164"/>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98"/>
    </row>
    <row r="162" spans="2:36" s="67" customFormat="1" ht="22.5" customHeight="1">
      <c r="B162" s="152"/>
      <c r="C162" s="165" t="s">
        <v>53</v>
      </c>
      <c r="D162" s="166"/>
      <c r="E162" s="71">
        <v>1146</v>
      </c>
      <c r="F162" s="71">
        <v>1146</v>
      </c>
      <c r="G162" s="71">
        <v>1146</v>
      </c>
      <c r="H162" s="71">
        <v>1146</v>
      </c>
      <c r="I162" s="71">
        <v>1146</v>
      </c>
      <c r="J162" s="71">
        <v>1146</v>
      </c>
      <c r="K162" s="71">
        <v>1146</v>
      </c>
      <c r="L162" s="71">
        <v>1146</v>
      </c>
      <c r="M162" s="71">
        <v>1146</v>
      </c>
      <c r="N162" s="71">
        <v>1146</v>
      </c>
      <c r="O162" s="71">
        <v>1146</v>
      </c>
      <c r="P162" s="71">
        <v>1146</v>
      </c>
      <c r="Q162" s="71">
        <v>1146</v>
      </c>
      <c r="R162" s="71">
        <v>1146</v>
      </c>
      <c r="S162" s="71">
        <v>1146</v>
      </c>
      <c r="T162" s="71">
        <v>1146</v>
      </c>
      <c r="U162" s="71">
        <v>1146</v>
      </c>
      <c r="V162" s="71">
        <v>1146</v>
      </c>
      <c r="W162" s="71">
        <v>1146</v>
      </c>
      <c r="X162" s="71">
        <v>1146</v>
      </c>
      <c r="Y162" s="71">
        <v>1146</v>
      </c>
      <c r="Z162" s="71">
        <v>1146</v>
      </c>
      <c r="AA162" s="71">
        <v>1146</v>
      </c>
      <c r="AB162" s="71">
        <v>1146</v>
      </c>
      <c r="AC162" s="71">
        <v>1146</v>
      </c>
      <c r="AD162" s="71">
        <v>1146</v>
      </c>
      <c r="AE162" s="71">
        <v>1146</v>
      </c>
      <c r="AF162" s="71">
        <v>1146</v>
      </c>
      <c r="AG162" s="71">
        <v>1146</v>
      </c>
      <c r="AH162" s="71">
        <v>1146</v>
      </c>
      <c r="AI162" s="71">
        <v>1146</v>
      </c>
      <c r="AJ162" s="72"/>
    </row>
    <row r="163" spans="2:36" s="67" customFormat="1" ht="22.5" customHeight="1">
      <c r="B163" s="152"/>
      <c r="C163" s="157" t="s">
        <v>54</v>
      </c>
      <c r="D163" s="158"/>
      <c r="E163" s="71">
        <v>1375</v>
      </c>
      <c r="F163" s="71">
        <v>1375</v>
      </c>
      <c r="G163" s="71">
        <v>1375</v>
      </c>
      <c r="H163" s="71">
        <v>1375</v>
      </c>
      <c r="I163" s="71">
        <v>1375</v>
      </c>
      <c r="J163" s="71">
        <v>1375</v>
      </c>
      <c r="K163" s="71">
        <v>1375</v>
      </c>
      <c r="L163" s="71">
        <v>1375</v>
      </c>
      <c r="M163" s="71">
        <v>1375</v>
      </c>
      <c r="N163" s="71">
        <v>1375</v>
      </c>
      <c r="O163" s="71">
        <v>1375</v>
      </c>
      <c r="P163" s="71">
        <v>1375</v>
      </c>
      <c r="Q163" s="71">
        <v>1375</v>
      </c>
      <c r="R163" s="71">
        <v>1375</v>
      </c>
      <c r="S163" s="71">
        <v>1375</v>
      </c>
      <c r="T163" s="71">
        <v>1375</v>
      </c>
      <c r="U163" s="71">
        <v>1375</v>
      </c>
      <c r="V163" s="71">
        <v>1375</v>
      </c>
      <c r="W163" s="71">
        <v>1375</v>
      </c>
      <c r="X163" s="71">
        <v>1375</v>
      </c>
      <c r="Y163" s="71">
        <v>1375</v>
      </c>
      <c r="Z163" s="71">
        <v>1375</v>
      </c>
      <c r="AA163" s="71">
        <v>1375</v>
      </c>
      <c r="AB163" s="71">
        <v>1375</v>
      </c>
      <c r="AC163" s="71">
        <v>1375</v>
      </c>
      <c r="AD163" s="71">
        <v>1375</v>
      </c>
      <c r="AE163" s="71">
        <v>1375</v>
      </c>
      <c r="AF163" s="71">
        <v>1375</v>
      </c>
      <c r="AG163" s="71">
        <v>1375</v>
      </c>
      <c r="AH163" s="71">
        <v>1375</v>
      </c>
      <c r="AI163" s="71">
        <v>1375</v>
      </c>
      <c r="AJ163" s="72"/>
    </row>
    <row r="164" spans="2:36" s="67" customFormat="1" ht="22.5" customHeight="1">
      <c r="B164" s="152"/>
      <c r="C164" s="157" t="s">
        <v>81</v>
      </c>
      <c r="D164" s="158"/>
      <c r="E164" s="71">
        <f aca="true" t="shared" si="94" ref="E164:AI164">E156/2</f>
        <v>1910</v>
      </c>
      <c r="F164" s="71">
        <f t="shared" si="94"/>
        <v>2025</v>
      </c>
      <c r="G164" s="71">
        <f t="shared" si="94"/>
        <v>2140</v>
      </c>
      <c r="H164" s="71">
        <f t="shared" si="94"/>
        <v>2255</v>
      </c>
      <c r="I164" s="71">
        <f t="shared" si="94"/>
        <v>2370</v>
      </c>
      <c r="J164" s="71">
        <f t="shared" si="94"/>
        <v>2485</v>
      </c>
      <c r="K164" s="71">
        <f t="shared" si="94"/>
        <v>2600</v>
      </c>
      <c r="L164" s="71">
        <f t="shared" si="94"/>
        <v>2715</v>
      </c>
      <c r="M164" s="71">
        <f t="shared" si="94"/>
        <v>2830</v>
      </c>
      <c r="N164" s="71">
        <f t="shared" si="94"/>
        <v>2945</v>
      </c>
      <c r="O164" s="71">
        <f t="shared" si="94"/>
        <v>3060</v>
      </c>
      <c r="P164" s="71">
        <f t="shared" si="94"/>
        <v>3175</v>
      </c>
      <c r="Q164" s="71">
        <f t="shared" si="94"/>
        <v>3290</v>
      </c>
      <c r="R164" s="71">
        <f t="shared" si="94"/>
        <v>3405</v>
      </c>
      <c r="S164" s="71">
        <f t="shared" si="94"/>
        <v>3520</v>
      </c>
      <c r="T164" s="71">
        <f t="shared" si="94"/>
        <v>3635</v>
      </c>
      <c r="U164" s="71">
        <f t="shared" si="94"/>
        <v>3750</v>
      </c>
      <c r="V164" s="71">
        <f t="shared" si="94"/>
        <v>3865</v>
      </c>
      <c r="W164" s="71">
        <f t="shared" si="94"/>
        <v>3980</v>
      </c>
      <c r="X164" s="71">
        <f t="shared" si="94"/>
        <v>4095</v>
      </c>
      <c r="Y164" s="71">
        <f t="shared" si="94"/>
        <v>4210</v>
      </c>
      <c r="Z164" s="71">
        <f t="shared" si="94"/>
        <v>4325</v>
      </c>
      <c r="AA164" s="71">
        <f t="shared" si="94"/>
        <v>4440</v>
      </c>
      <c r="AB164" s="71">
        <f t="shared" si="94"/>
        <v>4555</v>
      </c>
      <c r="AC164" s="71">
        <f t="shared" si="94"/>
        <v>4670</v>
      </c>
      <c r="AD164" s="71">
        <f t="shared" si="94"/>
        <v>4785</v>
      </c>
      <c r="AE164" s="71">
        <f t="shared" si="94"/>
        <v>4900</v>
      </c>
      <c r="AF164" s="71">
        <f t="shared" si="94"/>
        <v>5015</v>
      </c>
      <c r="AG164" s="71">
        <f t="shared" si="94"/>
        <v>5130</v>
      </c>
      <c r="AH164" s="71">
        <f t="shared" si="94"/>
        <v>5245</v>
      </c>
      <c r="AI164" s="71">
        <f t="shared" si="94"/>
        <v>5360</v>
      </c>
      <c r="AJ164" s="72"/>
    </row>
    <row r="165" spans="2:36" s="67" customFormat="1" ht="22.5" customHeight="1">
      <c r="B165" s="152"/>
      <c r="C165" s="157" t="s">
        <v>82</v>
      </c>
      <c r="D165" s="158"/>
      <c r="E165" s="71">
        <f aca="true" t="shared" si="95" ref="E165:AI165">E145</f>
        <v>1932</v>
      </c>
      <c r="F165" s="71">
        <f t="shared" si="95"/>
        <v>1932</v>
      </c>
      <c r="G165" s="71">
        <f t="shared" si="95"/>
        <v>1932</v>
      </c>
      <c r="H165" s="71">
        <f t="shared" si="95"/>
        <v>1932</v>
      </c>
      <c r="I165" s="71">
        <f t="shared" si="95"/>
        <v>1932</v>
      </c>
      <c r="J165" s="71">
        <f t="shared" si="95"/>
        <v>1932</v>
      </c>
      <c r="K165" s="71">
        <f t="shared" si="95"/>
        <v>1932</v>
      </c>
      <c r="L165" s="71">
        <f t="shared" si="95"/>
        <v>1932</v>
      </c>
      <c r="M165" s="71">
        <f t="shared" si="95"/>
        <v>1932</v>
      </c>
      <c r="N165" s="71">
        <f t="shared" si="95"/>
        <v>1932</v>
      </c>
      <c r="O165" s="71">
        <f t="shared" si="95"/>
        <v>1932</v>
      </c>
      <c r="P165" s="71">
        <f t="shared" si="95"/>
        <v>1932</v>
      </c>
      <c r="Q165" s="71">
        <f t="shared" si="95"/>
        <v>1932</v>
      </c>
      <c r="R165" s="71">
        <f t="shared" si="95"/>
        <v>1932</v>
      </c>
      <c r="S165" s="71">
        <f t="shared" si="95"/>
        <v>1932</v>
      </c>
      <c r="T165" s="71">
        <f t="shared" si="95"/>
        <v>1932</v>
      </c>
      <c r="U165" s="71">
        <f t="shared" si="95"/>
        <v>1932</v>
      </c>
      <c r="V165" s="71">
        <f t="shared" si="95"/>
        <v>1932</v>
      </c>
      <c r="W165" s="71">
        <f t="shared" si="95"/>
        <v>1932</v>
      </c>
      <c r="X165" s="71">
        <f t="shared" si="95"/>
        <v>1932</v>
      </c>
      <c r="Y165" s="71">
        <f t="shared" si="95"/>
        <v>1932</v>
      </c>
      <c r="Z165" s="71">
        <f t="shared" si="95"/>
        <v>1932</v>
      </c>
      <c r="AA165" s="71">
        <f t="shared" si="95"/>
        <v>1932</v>
      </c>
      <c r="AB165" s="71">
        <f t="shared" si="95"/>
        <v>1932</v>
      </c>
      <c r="AC165" s="71">
        <f t="shared" si="95"/>
        <v>1932</v>
      </c>
      <c r="AD165" s="71">
        <f t="shared" si="95"/>
        <v>1932</v>
      </c>
      <c r="AE165" s="71">
        <f t="shared" si="95"/>
        <v>1932</v>
      </c>
      <c r="AF165" s="71">
        <f t="shared" si="95"/>
        <v>1932</v>
      </c>
      <c r="AG165" s="71">
        <f t="shared" si="95"/>
        <v>1932</v>
      </c>
      <c r="AH165" s="71">
        <f t="shared" si="95"/>
        <v>1932</v>
      </c>
      <c r="AI165" s="71">
        <f t="shared" si="95"/>
        <v>1932</v>
      </c>
      <c r="AJ165" s="72"/>
    </row>
    <row r="166" spans="2:36" s="67" customFormat="1" ht="22.5" customHeight="1">
      <c r="B166" s="152"/>
      <c r="C166" s="157" t="s">
        <v>83</v>
      </c>
      <c r="D166" s="158"/>
      <c r="E166" s="71">
        <v>0</v>
      </c>
      <c r="F166" s="71">
        <v>0</v>
      </c>
      <c r="G166" s="71">
        <v>0</v>
      </c>
      <c r="H166" s="71">
        <v>0</v>
      </c>
      <c r="I166" s="71">
        <v>0</v>
      </c>
      <c r="J166" s="71">
        <v>0</v>
      </c>
      <c r="K166" s="71">
        <v>0</v>
      </c>
      <c r="L166" s="71">
        <v>0</v>
      </c>
      <c r="M166" s="71">
        <v>0</v>
      </c>
      <c r="N166" s="71">
        <v>0</v>
      </c>
      <c r="O166" s="71">
        <v>0</v>
      </c>
      <c r="P166" s="71">
        <v>0</v>
      </c>
      <c r="Q166" s="71">
        <v>0</v>
      </c>
      <c r="R166" s="71">
        <v>0</v>
      </c>
      <c r="S166" s="71">
        <v>0</v>
      </c>
      <c r="T166" s="71">
        <v>0</v>
      </c>
      <c r="U166" s="71">
        <v>0</v>
      </c>
      <c r="V166" s="71">
        <v>0</v>
      </c>
      <c r="W166" s="71">
        <v>0</v>
      </c>
      <c r="X166" s="71">
        <v>0</v>
      </c>
      <c r="Y166" s="71">
        <v>0</v>
      </c>
      <c r="Z166" s="71">
        <v>0</v>
      </c>
      <c r="AA166" s="71">
        <v>0</v>
      </c>
      <c r="AB166" s="71">
        <v>0</v>
      </c>
      <c r="AC166" s="71">
        <v>0</v>
      </c>
      <c r="AD166" s="71">
        <v>0</v>
      </c>
      <c r="AE166" s="71">
        <v>0</v>
      </c>
      <c r="AF166" s="71">
        <v>0</v>
      </c>
      <c r="AG166" s="71">
        <v>0</v>
      </c>
      <c r="AH166" s="71">
        <v>0</v>
      </c>
      <c r="AI166" s="71">
        <v>0</v>
      </c>
      <c r="AJ166" s="72"/>
    </row>
    <row r="167" spans="2:36" s="67" customFormat="1" ht="22.5" customHeight="1">
      <c r="B167" s="152"/>
      <c r="C167" s="157" t="s">
        <v>55</v>
      </c>
      <c r="D167" s="158"/>
      <c r="E167" s="71">
        <v>0</v>
      </c>
      <c r="F167" s="71">
        <v>0</v>
      </c>
      <c r="G167" s="71">
        <v>0</v>
      </c>
      <c r="H167" s="71">
        <v>0</v>
      </c>
      <c r="I167" s="71">
        <v>0</v>
      </c>
      <c r="J167" s="71">
        <v>0</v>
      </c>
      <c r="K167" s="71">
        <v>0</v>
      </c>
      <c r="L167" s="71">
        <v>0</v>
      </c>
      <c r="M167" s="71">
        <v>0</v>
      </c>
      <c r="N167" s="71">
        <v>0</v>
      </c>
      <c r="O167" s="71">
        <v>0</v>
      </c>
      <c r="P167" s="71">
        <v>0</v>
      </c>
      <c r="Q167" s="71">
        <v>0</v>
      </c>
      <c r="R167" s="71">
        <v>0</v>
      </c>
      <c r="S167" s="71">
        <v>0</v>
      </c>
      <c r="T167" s="71">
        <v>0</v>
      </c>
      <c r="U167" s="71">
        <v>0</v>
      </c>
      <c r="V167" s="71">
        <v>0</v>
      </c>
      <c r="W167" s="71">
        <v>0</v>
      </c>
      <c r="X167" s="71">
        <v>0</v>
      </c>
      <c r="Y167" s="71">
        <v>0</v>
      </c>
      <c r="Z167" s="71">
        <v>0</v>
      </c>
      <c r="AA167" s="71">
        <v>0</v>
      </c>
      <c r="AB167" s="71">
        <v>0</v>
      </c>
      <c r="AC167" s="71">
        <v>0</v>
      </c>
      <c r="AD167" s="71">
        <v>0</v>
      </c>
      <c r="AE167" s="71">
        <v>0</v>
      </c>
      <c r="AF167" s="71">
        <v>0</v>
      </c>
      <c r="AG167" s="71">
        <v>0</v>
      </c>
      <c r="AH167" s="71">
        <v>0</v>
      </c>
      <c r="AI167" s="71">
        <v>0</v>
      </c>
      <c r="AJ167" s="72"/>
    </row>
    <row r="168" spans="2:36" s="67" customFormat="1" ht="22.5" customHeight="1">
      <c r="B168" s="152"/>
      <c r="C168" s="157" t="s">
        <v>84</v>
      </c>
      <c r="D168" s="158"/>
      <c r="E168" s="71">
        <v>0</v>
      </c>
      <c r="F168" s="71">
        <v>0</v>
      </c>
      <c r="G168" s="71">
        <v>0</v>
      </c>
      <c r="H168" s="71">
        <v>0</v>
      </c>
      <c r="I168" s="71">
        <v>0</v>
      </c>
      <c r="J168" s="71">
        <v>0</v>
      </c>
      <c r="K168" s="71">
        <v>0</v>
      </c>
      <c r="L168" s="71">
        <v>0</v>
      </c>
      <c r="M168" s="71">
        <v>0</v>
      </c>
      <c r="N168" s="71">
        <v>0</v>
      </c>
      <c r="O168" s="71">
        <v>0</v>
      </c>
      <c r="P168" s="71">
        <v>0</v>
      </c>
      <c r="Q168" s="71">
        <v>0</v>
      </c>
      <c r="R168" s="71">
        <v>0</v>
      </c>
      <c r="S168" s="71">
        <v>0</v>
      </c>
      <c r="T168" s="71">
        <v>0</v>
      </c>
      <c r="U168" s="71">
        <v>0</v>
      </c>
      <c r="V168" s="71">
        <v>0</v>
      </c>
      <c r="W168" s="71">
        <v>0</v>
      </c>
      <c r="X168" s="71">
        <v>0</v>
      </c>
      <c r="Y168" s="71">
        <v>0</v>
      </c>
      <c r="Z168" s="71">
        <v>0</v>
      </c>
      <c r="AA168" s="71">
        <v>0</v>
      </c>
      <c r="AB168" s="71">
        <v>0</v>
      </c>
      <c r="AC168" s="71">
        <v>0</v>
      </c>
      <c r="AD168" s="71">
        <v>0</v>
      </c>
      <c r="AE168" s="71">
        <v>0</v>
      </c>
      <c r="AF168" s="71">
        <v>0</v>
      </c>
      <c r="AG168" s="71">
        <v>0</v>
      </c>
      <c r="AH168" s="71">
        <v>0</v>
      </c>
      <c r="AI168" s="71">
        <v>0</v>
      </c>
      <c r="AJ168" s="72"/>
    </row>
    <row r="169" spans="2:36" s="67" customFormat="1" ht="22.5" customHeight="1">
      <c r="B169" s="152"/>
      <c r="C169" s="157" t="s">
        <v>66</v>
      </c>
      <c r="D169" s="158"/>
      <c r="E169" s="71">
        <v>0</v>
      </c>
      <c r="F169" s="71">
        <v>0</v>
      </c>
      <c r="G169" s="71">
        <v>0</v>
      </c>
      <c r="H169" s="71">
        <v>0</v>
      </c>
      <c r="I169" s="71">
        <v>0</v>
      </c>
      <c r="J169" s="71">
        <v>0</v>
      </c>
      <c r="K169" s="71">
        <v>0</v>
      </c>
      <c r="L169" s="71">
        <v>0</v>
      </c>
      <c r="M169" s="71">
        <v>0</v>
      </c>
      <c r="N169" s="71">
        <v>0</v>
      </c>
      <c r="O169" s="71">
        <v>0</v>
      </c>
      <c r="P169" s="71">
        <v>0</v>
      </c>
      <c r="Q169" s="71">
        <v>0</v>
      </c>
      <c r="R169" s="71">
        <v>0</v>
      </c>
      <c r="S169" s="71">
        <v>0</v>
      </c>
      <c r="T169" s="71">
        <v>0</v>
      </c>
      <c r="U169" s="71">
        <v>0</v>
      </c>
      <c r="V169" s="71">
        <v>0</v>
      </c>
      <c r="W169" s="71">
        <v>0</v>
      </c>
      <c r="X169" s="71">
        <v>0</v>
      </c>
      <c r="Y169" s="71">
        <v>0</v>
      </c>
      <c r="Z169" s="71">
        <v>0</v>
      </c>
      <c r="AA169" s="71">
        <v>0</v>
      </c>
      <c r="AB169" s="71">
        <v>0</v>
      </c>
      <c r="AC169" s="71">
        <v>0</v>
      </c>
      <c r="AD169" s="71">
        <v>0</v>
      </c>
      <c r="AE169" s="71">
        <v>0</v>
      </c>
      <c r="AF169" s="71">
        <v>0</v>
      </c>
      <c r="AG169" s="71">
        <v>0</v>
      </c>
      <c r="AH169" s="71">
        <v>0</v>
      </c>
      <c r="AI169" s="71">
        <v>0</v>
      </c>
      <c r="AJ169" s="72"/>
    </row>
    <row r="170" spans="2:36" s="67" customFormat="1" ht="22.5" customHeight="1">
      <c r="B170" s="152"/>
      <c r="C170" s="157" t="s">
        <v>85</v>
      </c>
      <c r="D170" s="158"/>
      <c r="E170" s="71">
        <v>0</v>
      </c>
      <c r="F170" s="71">
        <v>0</v>
      </c>
      <c r="G170" s="71">
        <v>0</v>
      </c>
      <c r="H170" s="71">
        <v>0</v>
      </c>
      <c r="I170" s="71">
        <v>0</v>
      </c>
      <c r="J170" s="71">
        <v>0</v>
      </c>
      <c r="K170" s="71">
        <v>0</v>
      </c>
      <c r="L170" s="71">
        <v>0</v>
      </c>
      <c r="M170" s="71">
        <v>0</v>
      </c>
      <c r="N170" s="71">
        <v>0</v>
      </c>
      <c r="O170" s="71">
        <v>0</v>
      </c>
      <c r="P170" s="71">
        <v>0</v>
      </c>
      <c r="Q170" s="71">
        <v>0</v>
      </c>
      <c r="R170" s="71">
        <v>0</v>
      </c>
      <c r="S170" s="71">
        <v>0</v>
      </c>
      <c r="T170" s="71">
        <v>0</v>
      </c>
      <c r="U170" s="71">
        <v>0</v>
      </c>
      <c r="V170" s="71">
        <v>0</v>
      </c>
      <c r="W170" s="71">
        <v>0</v>
      </c>
      <c r="X170" s="71">
        <v>0</v>
      </c>
      <c r="Y170" s="71">
        <v>0</v>
      </c>
      <c r="Z170" s="71">
        <v>0</v>
      </c>
      <c r="AA170" s="71">
        <v>0</v>
      </c>
      <c r="AB170" s="71">
        <v>0</v>
      </c>
      <c r="AC170" s="71">
        <v>0</v>
      </c>
      <c r="AD170" s="71">
        <v>0</v>
      </c>
      <c r="AE170" s="71">
        <v>0</v>
      </c>
      <c r="AF170" s="71">
        <v>0</v>
      </c>
      <c r="AG170" s="71">
        <v>0</v>
      </c>
      <c r="AH170" s="71">
        <v>0</v>
      </c>
      <c r="AI170" s="71">
        <v>0</v>
      </c>
      <c r="AJ170" s="72"/>
    </row>
    <row r="171" spans="2:36" s="67" customFormat="1" ht="22.5" customHeight="1">
      <c r="B171" s="152"/>
      <c r="C171" s="157" t="s">
        <v>86</v>
      </c>
      <c r="D171" s="158"/>
      <c r="E171" s="71">
        <v>1000</v>
      </c>
      <c r="F171" s="71">
        <v>1000</v>
      </c>
      <c r="G171" s="71">
        <v>1000</v>
      </c>
      <c r="H171" s="71">
        <v>1000</v>
      </c>
      <c r="I171" s="71">
        <v>1000</v>
      </c>
      <c r="J171" s="71">
        <v>1000</v>
      </c>
      <c r="K171" s="71">
        <v>1000</v>
      </c>
      <c r="L171" s="71">
        <v>1000</v>
      </c>
      <c r="M171" s="71">
        <v>1000</v>
      </c>
      <c r="N171" s="71">
        <v>1000</v>
      </c>
      <c r="O171" s="71">
        <v>1000</v>
      </c>
      <c r="P171" s="71">
        <v>1000</v>
      </c>
      <c r="Q171" s="71">
        <v>1000</v>
      </c>
      <c r="R171" s="71">
        <v>1000</v>
      </c>
      <c r="S171" s="71">
        <v>1000</v>
      </c>
      <c r="T171" s="71">
        <v>1000</v>
      </c>
      <c r="U171" s="71">
        <v>1000</v>
      </c>
      <c r="V171" s="71">
        <v>1000</v>
      </c>
      <c r="W171" s="71">
        <v>1000</v>
      </c>
      <c r="X171" s="71">
        <v>1000</v>
      </c>
      <c r="Y171" s="71">
        <v>1000</v>
      </c>
      <c r="Z171" s="71">
        <v>1000</v>
      </c>
      <c r="AA171" s="71">
        <v>1000</v>
      </c>
      <c r="AB171" s="71">
        <v>1000</v>
      </c>
      <c r="AC171" s="71">
        <v>1000</v>
      </c>
      <c r="AD171" s="71">
        <v>1000</v>
      </c>
      <c r="AE171" s="71">
        <v>1000</v>
      </c>
      <c r="AF171" s="71">
        <v>1000</v>
      </c>
      <c r="AG171" s="71">
        <v>1000</v>
      </c>
      <c r="AH171" s="71">
        <v>1000</v>
      </c>
      <c r="AI171" s="71">
        <v>1000</v>
      </c>
      <c r="AJ171" s="72"/>
    </row>
    <row r="172" spans="2:36" s="67" customFormat="1" ht="22.5" customHeight="1">
      <c r="B172" s="152"/>
      <c r="C172" s="157" t="s">
        <v>88</v>
      </c>
      <c r="D172" s="158"/>
      <c r="E172" s="71">
        <f aca="true" t="shared" si="96" ref="E172:AI172">E157*15/100</f>
        <v>930</v>
      </c>
      <c r="F172" s="71">
        <f t="shared" si="96"/>
        <v>987</v>
      </c>
      <c r="G172" s="71">
        <f t="shared" si="96"/>
        <v>1044</v>
      </c>
      <c r="H172" s="71">
        <f t="shared" si="96"/>
        <v>1101</v>
      </c>
      <c r="I172" s="71">
        <f t="shared" si="96"/>
        <v>1158</v>
      </c>
      <c r="J172" s="71">
        <f t="shared" si="96"/>
        <v>1215</v>
      </c>
      <c r="K172" s="71">
        <f t="shared" si="96"/>
        <v>1272</v>
      </c>
      <c r="L172" s="71">
        <f t="shared" si="96"/>
        <v>1329</v>
      </c>
      <c r="M172" s="71">
        <f t="shared" si="96"/>
        <v>1386</v>
      </c>
      <c r="N172" s="71">
        <f t="shared" si="96"/>
        <v>1443</v>
      </c>
      <c r="O172" s="71">
        <f t="shared" si="96"/>
        <v>1500</v>
      </c>
      <c r="P172" s="71">
        <f t="shared" si="96"/>
        <v>1557</v>
      </c>
      <c r="Q172" s="71">
        <f t="shared" si="96"/>
        <v>1614</v>
      </c>
      <c r="R172" s="71">
        <f t="shared" si="96"/>
        <v>1671</v>
      </c>
      <c r="S172" s="71">
        <f t="shared" si="96"/>
        <v>1728</v>
      </c>
      <c r="T172" s="71">
        <f t="shared" si="96"/>
        <v>1785</v>
      </c>
      <c r="U172" s="71">
        <f t="shared" si="96"/>
        <v>1842</v>
      </c>
      <c r="V172" s="71">
        <f t="shared" si="96"/>
        <v>1899</v>
      </c>
      <c r="W172" s="71">
        <f t="shared" si="96"/>
        <v>1956</v>
      </c>
      <c r="X172" s="71">
        <f t="shared" si="96"/>
        <v>2013</v>
      </c>
      <c r="Y172" s="71">
        <f t="shared" si="96"/>
        <v>2070</v>
      </c>
      <c r="Z172" s="71">
        <f t="shared" si="96"/>
        <v>2127</v>
      </c>
      <c r="AA172" s="71">
        <f t="shared" si="96"/>
        <v>2184</v>
      </c>
      <c r="AB172" s="71">
        <f t="shared" si="96"/>
        <v>2241</v>
      </c>
      <c r="AC172" s="71">
        <f t="shared" si="96"/>
        <v>2298</v>
      </c>
      <c r="AD172" s="71">
        <f t="shared" si="96"/>
        <v>2355</v>
      </c>
      <c r="AE172" s="71">
        <f t="shared" si="96"/>
        <v>2412</v>
      </c>
      <c r="AF172" s="71">
        <f t="shared" si="96"/>
        <v>2469</v>
      </c>
      <c r="AG172" s="71">
        <f t="shared" si="96"/>
        <v>2526</v>
      </c>
      <c r="AH172" s="71">
        <f t="shared" si="96"/>
        <v>2583</v>
      </c>
      <c r="AI172" s="71">
        <f t="shared" si="96"/>
        <v>2640</v>
      </c>
      <c r="AJ172" s="72"/>
    </row>
    <row r="173" spans="2:36" s="67" customFormat="1" ht="22.5" customHeight="1">
      <c r="B173" s="152"/>
      <c r="C173" s="157" t="s">
        <v>89</v>
      </c>
      <c r="D173" s="158"/>
      <c r="E173" s="71">
        <f aca="true" t="shared" si="97" ref="E173:AI173">E157*10/100</f>
        <v>620</v>
      </c>
      <c r="F173" s="71">
        <f t="shared" si="97"/>
        <v>658</v>
      </c>
      <c r="G173" s="71">
        <f t="shared" si="97"/>
        <v>696</v>
      </c>
      <c r="H173" s="71">
        <f t="shared" si="97"/>
        <v>734</v>
      </c>
      <c r="I173" s="71">
        <f t="shared" si="97"/>
        <v>772</v>
      </c>
      <c r="J173" s="71">
        <f t="shared" si="97"/>
        <v>810</v>
      </c>
      <c r="K173" s="71">
        <f t="shared" si="97"/>
        <v>848</v>
      </c>
      <c r="L173" s="71">
        <f t="shared" si="97"/>
        <v>886</v>
      </c>
      <c r="M173" s="71">
        <f t="shared" si="97"/>
        <v>924</v>
      </c>
      <c r="N173" s="71">
        <f t="shared" si="97"/>
        <v>962</v>
      </c>
      <c r="O173" s="71">
        <f t="shared" si="97"/>
        <v>1000</v>
      </c>
      <c r="P173" s="71">
        <f t="shared" si="97"/>
        <v>1038</v>
      </c>
      <c r="Q173" s="71">
        <f t="shared" si="97"/>
        <v>1076</v>
      </c>
      <c r="R173" s="71">
        <f t="shared" si="97"/>
        <v>1114</v>
      </c>
      <c r="S173" s="71">
        <f t="shared" si="97"/>
        <v>1152</v>
      </c>
      <c r="T173" s="71">
        <f t="shared" si="97"/>
        <v>1190</v>
      </c>
      <c r="U173" s="71">
        <f t="shared" si="97"/>
        <v>1228</v>
      </c>
      <c r="V173" s="71">
        <f t="shared" si="97"/>
        <v>1266</v>
      </c>
      <c r="W173" s="71">
        <f t="shared" si="97"/>
        <v>1304</v>
      </c>
      <c r="X173" s="71">
        <f t="shared" si="97"/>
        <v>1342</v>
      </c>
      <c r="Y173" s="71">
        <f t="shared" si="97"/>
        <v>1380</v>
      </c>
      <c r="Z173" s="71">
        <f t="shared" si="97"/>
        <v>1418</v>
      </c>
      <c r="AA173" s="71">
        <f t="shared" si="97"/>
        <v>1456</v>
      </c>
      <c r="AB173" s="71">
        <f t="shared" si="97"/>
        <v>1494</v>
      </c>
      <c r="AC173" s="71">
        <f t="shared" si="97"/>
        <v>1532</v>
      </c>
      <c r="AD173" s="71">
        <f t="shared" si="97"/>
        <v>1570</v>
      </c>
      <c r="AE173" s="71">
        <f t="shared" si="97"/>
        <v>1608</v>
      </c>
      <c r="AF173" s="71">
        <f t="shared" si="97"/>
        <v>1646</v>
      </c>
      <c r="AG173" s="71">
        <f t="shared" si="97"/>
        <v>1684</v>
      </c>
      <c r="AH173" s="71">
        <f t="shared" si="97"/>
        <v>1722</v>
      </c>
      <c r="AI173" s="71">
        <f t="shared" si="97"/>
        <v>1760</v>
      </c>
      <c r="AJ173" s="72"/>
    </row>
    <row r="174" spans="2:36" s="67" customFormat="1" ht="22.5" customHeight="1">
      <c r="B174" s="152"/>
      <c r="C174" s="157" t="s">
        <v>90</v>
      </c>
      <c r="D174" s="158"/>
      <c r="E174" s="71">
        <f>E160*7.5/100</f>
        <v>600</v>
      </c>
      <c r="F174" s="73">
        <f>F160*7.5/100</f>
        <v>637.5</v>
      </c>
      <c r="G174" s="73">
        <f aca="true" t="shared" si="98" ref="G174:AI174">G160*7.5/100</f>
        <v>675</v>
      </c>
      <c r="H174" s="73">
        <f t="shared" si="98"/>
        <v>712.5</v>
      </c>
      <c r="I174" s="73">
        <f t="shared" si="98"/>
        <v>750</v>
      </c>
      <c r="J174" s="73">
        <f t="shared" si="98"/>
        <v>787.5</v>
      </c>
      <c r="K174" s="73">
        <f t="shared" si="98"/>
        <v>825</v>
      </c>
      <c r="L174" s="73">
        <f t="shared" si="98"/>
        <v>862.5</v>
      </c>
      <c r="M174" s="73">
        <f t="shared" si="98"/>
        <v>900</v>
      </c>
      <c r="N174" s="73">
        <f t="shared" si="98"/>
        <v>937.5</v>
      </c>
      <c r="O174" s="73">
        <f t="shared" si="98"/>
        <v>975</v>
      </c>
      <c r="P174" s="73">
        <f t="shared" si="98"/>
        <v>1012.5</v>
      </c>
      <c r="Q174" s="73">
        <f t="shared" si="98"/>
        <v>1050</v>
      </c>
      <c r="R174" s="73">
        <f t="shared" si="98"/>
        <v>1087.5</v>
      </c>
      <c r="S174" s="73">
        <f t="shared" si="98"/>
        <v>1125</v>
      </c>
      <c r="T174" s="73">
        <f t="shared" si="98"/>
        <v>1162.5</v>
      </c>
      <c r="U174" s="73">
        <f t="shared" si="98"/>
        <v>1200</v>
      </c>
      <c r="V174" s="73">
        <f t="shared" si="98"/>
        <v>1237.5</v>
      </c>
      <c r="W174" s="73">
        <f t="shared" si="98"/>
        <v>1275</v>
      </c>
      <c r="X174" s="73">
        <f t="shared" si="98"/>
        <v>1312.5</v>
      </c>
      <c r="Y174" s="73">
        <f t="shared" si="98"/>
        <v>1350</v>
      </c>
      <c r="Z174" s="73">
        <f t="shared" si="98"/>
        <v>1387.5</v>
      </c>
      <c r="AA174" s="73">
        <f t="shared" si="98"/>
        <v>1425</v>
      </c>
      <c r="AB174" s="73">
        <f t="shared" si="98"/>
        <v>1462.5</v>
      </c>
      <c r="AC174" s="73">
        <f t="shared" si="98"/>
        <v>1500</v>
      </c>
      <c r="AD174" s="73">
        <f t="shared" si="98"/>
        <v>1537.5</v>
      </c>
      <c r="AE174" s="73">
        <f t="shared" si="98"/>
        <v>1575</v>
      </c>
      <c r="AF174" s="73">
        <f t="shared" si="98"/>
        <v>1612.5</v>
      </c>
      <c r="AG174" s="73">
        <f t="shared" si="98"/>
        <v>1650</v>
      </c>
      <c r="AH174" s="73">
        <f t="shared" si="98"/>
        <v>1687.5</v>
      </c>
      <c r="AI174" s="73">
        <f t="shared" si="98"/>
        <v>1725</v>
      </c>
      <c r="AJ174" s="72"/>
    </row>
    <row r="175" spans="2:36" s="67" customFormat="1" ht="22.5" customHeight="1" thickBot="1">
      <c r="B175" s="153"/>
      <c r="C175" s="157" t="s">
        <v>60</v>
      </c>
      <c r="D175" s="158"/>
      <c r="E175" s="71">
        <f>SUM(E160:E174)</f>
        <v>17513</v>
      </c>
      <c r="F175" s="73">
        <f aca="true" t="shared" si="99" ref="F175:AI175">SUM(F160:F174)</f>
        <v>18260.5</v>
      </c>
      <c r="G175" s="73">
        <f t="shared" si="99"/>
        <v>19008</v>
      </c>
      <c r="H175" s="73">
        <f t="shared" si="99"/>
        <v>19755.5</v>
      </c>
      <c r="I175" s="73">
        <f t="shared" si="99"/>
        <v>20503</v>
      </c>
      <c r="J175" s="73">
        <f t="shared" si="99"/>
        <v>21250.5</v>
      </c>
      <c r="K175" s="73">
        <f t="shared" si="99"/>
        <v>21998</v>
      </c>
      <c r="L175" s="73">
        <f t="shared" si="99"/>
        <v>22745.5</v>
      </c>
      <c r="M175" s="73">
        <f t="shared" si="99"/>
        <v>23493</v>
      </c>
      <c r="N175" s="73">
        <f t="shared" si="99"/>
        <v>24240.5</v>
      </c>
      <c r="O175" s="73">
        <f t="shared" si="99"/>
        <v>24988</v>
      </c>
      <c r="P175" s="73">
        <f t="shared" si="99"/>
        <v>25735.5</v>
      </c>
      <c r="Q175" s="73">
        <f t="shared" si="99"/>
        <v>26483</v>
      </c>
      <c r="R175" s="73">
        <f t="shared" si="99"/>
        <v>27230.5</v>
      </c>
      <c r="S175" s="73">
        <f t="shared" si="99"/>
        <v>27978</v>
      </c>
      <c r="T175" s="73">
        <f t="shared" si="99"/>
        <v>28725.5</v>
      </c>
      <c r="U175" s="73">
        <f t="shared" si="99"/>
        <v>29473</v>
      </c>
      <c r="V175" s="73">
        <f t="shared" si="99"/>
        <v>30220.5</v>
      </c>
      <c r="W175" s="73">
        <f t="shared" si="99"/>
        <v>30968</v>
      </c>
      <c r="X175" s="73">
        <f t="shared" si="99"/>
        <v>31715.5</v>
      </c>
      <c r="Y175" s="73">
        <f t="shared" si="99"/>
        <v>32463</v>
      </c>
      <c r="Z175" s="73">
        <f t="shared" si="99"/>
        <v>33210.5</v>
      </c>
      <c r="AA175" s="73">
        <f t="shared" si="99"/>
        <v>33958</v>
      </c>
      <c r="AB175" s="73">
        <f t="shared" si="99"/>
        <v>34705.5</v>
      </c>
      <c r="AC175" s="73">
        <f t="shared" si="99"/>
        <v>35453</v>
      </c>
      <c r="AD175" s="73">
        <f t="shared" si="99"/>
        <v>36200.5</v>
      </c>
      <c r="AE175" s="73">
        <f t="shared" si="99"/>
        <v>36948</v>
      </c>
      <c r="AF175" s="73">
        <f t="shared" si="99"/>
        <v>37695.5</v>
      </c>
      <c r="AG175" s="73">
        <f t="shared" si="99"/>
        <v>38443</v>
      </c>
      <c r="AH175" s="73">
        <f t="shared" si="99"/>
        <v>39190.5</v>
      </c>
      <c r="AI175" s="86">
        <f t="shared" si="99"/>
        <v>39938</v>
      </c>
      <c r="AJ175" s="72"/>
    </row>
    <row r="176" spans="2:35" s="68" customFormat="1" ht="22.5" customHeight="1">
      <c r="B176" s="151">
        <v>10</v>
      </c>
      <c r="C176" s="75" t="s">
        <v>13</v>
      </c>
      <c r="D176" s="62" t="s">
        <v>4</v>
      </c>
      <c r="E176" s="62">
        <v>3955</v>
      </c>
      <c r="F176" s="62">
        <f>E176+260</f>
        <v>4215</v>
      </c>
      <c r="G176" s="62">
        <f aca="true" t="shared" si="100" ref="G176:AI176">F176+260</f>
        <v>4475</v>
      </c>
      <c r="H176" s="62">
        <f t="shared" si="100"/>
        <v>4735</v>
      </c>
      <c r="I176" s="62">
        <f t="shared" si="100"/>
        <v>4995</v>
      </c>
      <c r="J176" s="62">
        <f t="shared" si="100"/>
        <v>5255</v>
      </c>
      <c r="K176" s="62">
        <f t="shared" si="100"/>
        <v>5515</v>
      </c>
      <c r="L176" s="62">
        <f t="shared" si="100"/>
        <v>5775</v>
      </c>
      <c r="M176" s="62">
        <f t="shared" si="100"/>
        <v>6035</v>
      </c>
      <c r="N176" s="62">
        <f t="shared" si="100"/>
        <v>6295</v>
      </c>
      <c r="O176" s="62">
        <f t="shared" si="100"/>
        <v>6555</v>
      </c>
      <c r="P176" s="62">
        <f t="shared" si="100"/>
        <v>6815</v>
      </c>
      <c r="Q176" s="62">
        <f t="shared" si="100"/>
        <v>7075</v>
      </c>
      <c r="R176" s="62">
        <f t="shared" si="100"/>
        <v>7335</v>
      </c>
      <c r="S176" s="62">
        <f t="shared" si="100"/>
        <v>7595</v>
      </c>
      <c r="T176" s="62">
        <f t="shared" si="100"/>
        <v>7855</v>
      </c>
      <c r="U176" s="62">
        <f t="shared" si="100"/>
        <v>8115</v>
      </c>
      <c r="V176" s="62">
        <f t="shared" si="100"/>
        <v>8375</v>
      </c>
      <c r="W176" s="62">
        <f t="shared" si="100"/>
        <v>8635</v>
      </c>
      <c r="X176" s="62">
        <f t="shared" si="100"/>
        <v>8895</v>
      </c>
      <c r="Y176" s="62">
        <f t="shared" si="100"/>
        <v>9155</v>
      </c>
      <c r="Z176" s="62">
        <f t="shared" si="100"/>
        <v>9415</v>
      </c>
      <c r="AA176" s="62">
        <f t="shared" si="100"/>
        <v>9675</v>
      </c>
      <c r="AB176" s="62">
        <f t="shared" si="100"/>
        <v>9935</v>
      </c>
      <c r="AC176" s="62">
        <f t="shared" si="100"/>
        <v>10195</v>
      </c>
      <c r="AD176" s="62">
        <f t="shared" si="100"/>
        <v>10455</v>
      </c>
      <c r="AE176" s="62">
        <f t="shared" si="100"/>
        <v>10715</v>
      </c>
      <c r="AF176" s="62">
        <f t="shared" si="100"/>
        <v>10975</v>
      </c>
      <c r="AG176" s="62">
        <f t="shared" si="100"/>
        <v>11235</v>
      </c>
      <c r="AH176" s="62">
        <f t="shared" si="100"/>
        <v>11495</v>
      </c>
      <c r="AI176" s="62">
        <f t="shared" si="100"/>
        <v>11755</v>
      </c>
    </row>
    <row r="177" spans="2:35" s="89" customFormat="1" ht="22.5" customHeight="1">
      <c r="B177" s="152"/>
      <c r="C177" s="87" t="s">
        <v>37</v>
      </c>
      <c r="D177" s="88" t="s">
        <v>26</v>
      </c>
      <c r="E177" s="88">
        <v>6400</v>
      </c>
      <c r="F177" s="88">
        <f>E177+420</f>
        <v>6820</v>
      </c>
      <c r="G177" s="88">
        <f aca="true" t="shared" si="101" ref="G177:AI177">F177+420</f>
        <v>7240</v>
      </c>
      <c r="H177" s="88">
        <f t="shared" si="101"/>
        <v>7660</v>
      </c>
      <c r="I177" s="88">
        <f t="shared" si="101"/>
        <v>8080</v>
      </c>
      <c r="J177" s="88">
        <f t="shared" si="101"/>
        <v>8500</v>
      </c>
      <c r="K177" s="88">
        <f t="shared" si="101"/>
        <v>8920</v>
      </c>
      <c r="L177" s="88">
        <f t="shared" si="101"/>
        <v>9340</v>
      </c>
      <c r="M177" s="88">
        <f t="shared" si="101"/>
        <v>9760</v>
      </c>
      <c r="N177" s="88">
        <f t="shared" si="101"/>
        <v>10180</v>
      </c>
      <c r="O177" s="88">
        <f t="shared" si="101"/>
        <v>10600</v>
      </c>
      <c r="P177" s="88">
        <f t="shared" si="101"/>
        <v>11020</v>
      </c>
      <c r="Q177" s="88">
        <f t="shared" si="101"/>
        <v>11440</v>
      </c>
      <c r="R177" s="88">
        <f t="shared" si="101"/>
        <v>11860</v>
      </c>
      <c r="S177" s="88">
        <f t="shared" si="101"/>
        <v>12280</v>
      </c>
      <c r="T177" s="88">
        <f t="shared" si="101"/>
        <v>12700</v>
      </c>
      <c r="U177" s="88">
        <f t="shared" si="101"/>
        <v>13120</v>
      </c>
      <c r="V177" s="88">
        <f t="shared" si="101"/>
        <v>13540</v>
      </c>
      <c r="W177" s="88">
        <f t="shared" si="101"/>
        <v>13960</v>
      </c>
      <c r="X177" s="88">
        <f t="shared" si="101"/>
        <v>14380</v>
      </c>
      <c r="Y177" s="88">
        <f t="shared" si="101"/>
        <v>14800</v>
      </c>
      <c r="Z177" s="88">
        <f t="shared" si="101"/>
        <v>15220</v>
      </c>
      <c r="AA177" s="88">
        <f t="shared" si="101"/>
        <v>15640</v>
      </c>
      <c r="AB177" s="88">
        <f t="shared" si="101"/>
        <v>16060</v>
      </c>
      <c r="AC177" s="88">
        <f t="shared" si="101"/>
        <v>16480</v>
      </c>
      <c r="AD177" s="88">
        <f t="shared" si="101"/>
        <v>16900</v>
      </c>
      <c r="AE177" s="88">
        <f t="shared" si="101"/>
        <v>17320</v>
      </c>
      <c r="AF177" s="88">
        <f t="shared" si="101"/>
        <v>17740</v>
      </c>
      <c r="AG177" s="88">
        <f t="shared" si="101"/>
        <v>18160</v>
      </c>
      <c r="AH177" s="88">
        <f t="shared" si="101"/>
        <v>18580</v>
      </c>
      <c r="AI177" s="88">
        <f t="shared" si="101"/>
        <v>19000</v>
      </c>
    </row>
    <row r="178" spans="2:35" s="68" customFormat="1" ht="22.5" customHeight="1">
      <c r="B178" s="152"/>
      <c r="C178" s="155" t="s">
        <v>58</v>
      </c>
      <c r="D178" s="156"/>
      <c r="E178" s="69">
        <f aca="true" t="shared" si="102" ref="E178:AI178">E176*15/100</f>
        <v>593.25</v>
      </c>
      <c r="F178" s="69">
        <f t="shared" si="102"/>
        <v>632.25</v>
      </c>
      <c r="G178" s="69">
        <f t="shared" si="102"/>
        <v>671.25</v>
      </c>
      <c r="H178" s="69">
        <f t="shared" si="102"/>
        <v>710.25</v>
      </c>
      <c r="I178" s="69">
        <f t="shared" si="102"/>
        <v>749.25</v>
      </c>
      <c r="J178" s="69">
        <f t="shared" si="102"/>
        <v>788.25</v>
      </c>
      <c r="K178" s="69">
        <f t="shared" si="102"/>
        <v>827.25</v>
      </c>
      <c r="L178" s="69">
        <f t="shared" si="102"/>
        <v>866.25</v>
      </c>
      <c r="M178" s="69">
        <f t="shared" si="102"/>
        <v>905.25</v>
      </c>
      <c r="N178" s="69">
        <f t="shared" si="102"/>
        <v>944.25</v>
      </c>
      <c r="O178" s="69">
        <f t="shared" si="102"/>
        <v>983.25</v>
      </c>
      <c r="P178" s="69">
        <f t="shared" si="102"/>
        <v>1022.25</v>
      </c>
      <c r="Q178" s="69">
        <f t="shared" si="102"/>
        <v>1061.25</v>
      </c>
      <c r="R178" s="69">
        <f t="shared" si="102"/>
        <v>1100.25</v>
      </c>
      <c r="S178" s="69">
        <f t="shared" si="102"/>
        <v>1139.25</v>
      </c>
      <c r="T178" s="69">
        <f t="shared" si="102"/>
        <v>1178.25</v>
      </c>
      <c r="U178" s="69">
        <f t="shared" si="102"/>
        <v>1217.25</v>
      </c>
      <c r="V178" s="69">
        <f t="shared" si="102"/>
        <v>1256.25</v>
      </c>
      <c r="W178" s="69">
        <f t="shared" si="102"/>
        <v>1295.25</v>
      </c>
      <c r="X178" s="69">
        <f t="shared" si="102"/>
        <v>1334.25</v>
      </c>
      <c r="Y178" s="69">
        <f t="shared" si="102"/>
        <v>1373.25</v>
      </c>
      <c r="Z178" s="69">
        <f t="shared" si="102"/>
        <v>1412.25</v>
      </c>
      <c r="AA178" s="69">
        <f t="shared" si="102"/>
        <v>1451.25</v>
      </c>
      <c r="AB178" s="69">
        <f t="shared" si="102"/>
        <v>1490.25</v>
      </c>
      <c r="AC178" s="69">
        <f t="shared" si="102"/>
        <v>1529.25</v>
      </c>
      <c r="AD178" s="69">
        <f t="shared" si="102"/>
        <v>1568.25</v>
      </c>
      <c r="AE178" s="69">
        <f t="shared" si="102"/>
        <v>1607.25</v>
      </c>
      <c r="AF178" s="69">
        <f t="shared" si="102"/>
        <v>1646.25</v>
      </c>
      <c r="AG178" s="69">
        <f t="shared" si="102"/>
        <v>1685.25</v>
      </c>
      <c r="AH178" s="69">
        <f t="shared" si="102"/>
        <v>1724.25</v>
      </c>
      <c r="AI178" s="69">
        <f t="shared" si="102"/>
        <v>1763.25</v>
      </c>
    </row>
    <row r="179" spans="2:35" s="68" customFormat="1" ht="22.5" customHeight="1">
      <c r="B179" s="152"/>
      <c r="C179" s="155" t="s">
        <v>80</v>
      </c>
      <c r="D179" s="156"/>
      <c r="E179" s="69">
        <f aca="true" t="shared" si="103" ref="E179:AI179">E177*20/100</f>
        <v>1280</v>
      </c>
      <c r="F179" s="69">
        <f t="shared" si="103"/>
        <v>1364</v>
      </c>
      <c r="G179" s="69">
        <f t="shared" si="103"/>
        <v>1448</v>
      </c>
      <c r="H179" s="69">
        <f t="shared" si="103"/>
        <v>1532</v>
      </c>
      <c r="I179" s="69">
        <f t="shared" si="103"/>
        <v>1616</v>
      </c>
      <c r="J179" s="69">
        <f t="shared" si="103"/>
        <v>1700</v>
      </c>
      <c r="K179" s="69">
        <f t="shared" si="103"/>
        <v>1784</v>
      </c>
      <c r="L179" s="69">
        <f t="shared" si="103"/>
        <v>1868</v>
      </c>
      <c r="M179" s="69">
        <f t="shared" si="103"/>
        <v>1952</v>
      </c>
      <c r="N179" s="69">
        <f t="shared" si="103"/>
        <v>2036</v>
      </c>
      <c r="O179" s="69">
        <f t="shared" si="103"/>
        <v>2120</v>
      </c>
      <c r="P179" s="69">
        <f t="shared" si="103"/>
        <v>2204</v>
      </c>
      <c r="Q179" s="69">
        <f t="shared" si="103"/>
        <v>2288</v>
      </c>
      <c r="R179" s="69">
        <f t="shared" si="103"/>
        <v>2372</v>
      </c>
      <c r="S179" s="69">
        <f t="shared" si="103"/>
        <v>2456</v>
      </c>
      <c r="T179" s="69">
        <f t="shared" si="103"/>
        <v>2540</v>
      </c>
      <c r="U179" s="69">
        <f t="shared" si="103"/>
        <v>2624</v>
      </c>
      <c r="V179" s="69">
        <f t="shared" si="103"/>
        <v>2708</v>
      </c>
      <c r="W179" s="69">
        <f t="shared" si="103"/>
        <v>2792</v>
      </c>
      <c r="X179" s="69">
        <f t="shared" si="103"/>
        <v>2876</v>
      </c>
      <c r="Y179" s="69">
        <f t="shared" si="103"/>
        <v>2960</v>
      </c>
      <c r="Z179" s="69">
        <f t="shared" si="103"/>
        <v>3044</v>
      </c>
      <c r="AA179" s="69">
        <f t="shared" si="103"/>
        <v>3128</v>
      </c>
      <c r="AB179" s="69">
        <f t="shared" si="103"/>
        <v>3212</v>
      </c>
      <c r="AC179" s="69">
        <f t="shared" si="103"/>
        <v>3296</v>
      </c>
      <c r="AD179" s="69">
        <f t="shared" si="103"/>
        <v>3380</v>
      </c>
      <c r="AE179" s="69">
        <f t="shared" si="103"/>
        <v>3464</v>
      </c>
      <c r="AF179" s="69">
        <f t="shared" si="103"/>
        <v>3548</v>
      </c>
      <c r="AG179" s="69">
        <f t="shared" si="103"/>
        <v>3632</v>
      </c>
      <c r="AH179" s="69">
        <f t="shared" si="103"/>
        <v>3716</v>
      </c>
      <c r="AI179" s="69">
        <f t="shared" si="103"/>
        <v>3800</v>
      </c>
    </row>
    <row r="180" spans="2:35" s="94" customFormat="1" ht="22.5" customHeight="1">
      <c r="B180" s="152"/>
      <c r="C180" s="149" t="s">
        <v>79</v>
      </c>
      <c r="D180" s="150"/>
      <c r="E180" s="145">
        <v>8300</v>
      </c>
      <c r="F180" s="145">
        <f>E180+550</f>
        <v>8850</v>
      </c>
      <c r="G180" s="145">
        <f aca="true" t="shared" si="104" ref="G180:AI180">F180+550</f>
        <v>9400</v>
      </c>
      <c r="H180" s="145">
        <f t="shared" si="104"/>
        <v>9950</v>
      </c>
      <c r="I180" s="145">
        <f t="shared" si="104"/>
        <v>10500</v>
      </c>
      <c r="J180" s="145">
        <f t="shared" si="104"/>
        <v>11050</v>
      </c>
      <c r="K180" s="145">
        <f t="shared" si="104"/>
        <v>11600</v>
      </c>
      <c r="L180" s="145">
        <f t="shared" si="104"/>
        <v>12150</v>
      </c>
      <c r="M180" s="145">
        <f t="shared" si="104"/>
        <v>12700</v>
      </c>
      <c r="N180" s="145">
        <f t="shared" si="104"/>
        <v>13250</v>
      </c>
      <c r="O180" s="145">
        <f t="shared" si="104"/>
        <v>13800</v>
      </c>
      <c r="P180" s="145">
        <f t="shared" si="104"/>
        <v>14350</v>
      </c>
      <c r="Q180" s="145">
        <f t="shared" si="104"/>
        <v>14900</v>
      </c>
      <c r="R180" s="145">
        <f t="shared" si="104"/>
        <v>15450</v>
      </c>
      <c r="S180" s="145">
        <f t="shared" si="104"/>
        <v>16000</v>
      </c>
      <c r="T180" s="145">
        <f t="shared" si="104"/>
        <v>16550</v>
      </c>
      <c r="U180" s="145">
        <f t="shared" si="104"/>
        <v>17100</v>
      </c>
      <c r="V180" s="145">
        <f t="shared" si="104"/>
        <v>17650</v>
      </c>
      <c r="W180" s="145">
        <f t="shared" si="104"/>
        <v>18200</v>
      </c>
      <c r="X180" s="145">
        <f t="shared" si="104"/>
        <v>18750</v>
      </c>
      <c r="Y180" s="145">
        <f t="shared" si="104"/>
        <v>19300</v>
      </c>
      <c r="Z180" s="145">
        <f t="shared" si="104"/>
        <v>19850</v>
      </c>
      <c r="AA180" s="145">
        <f t="shared" si="104"/>
        <v>20400</v>
      </c>
      <c r="AB180" s="145">
        <f t="shared" si="104"/>
        <v>20950</v>
      </c>
      <c r="AC180" s="145">
        <f t="shared" si="104"/>
        <v>21500</v>
      </c>
      <c r="AD180" s="145">
        <f t="shared" si="104"/>
        <v>22050</v>
      </c>
      <c r="AE180" s="145">
        <f t="shared" si="104"/>
        <v>22600</v>
      </c>
      <c r="AF180" s="145">
        <f t="shared" si="104"/>
        <v>23150</v>
      </c>
      <c r="AG180" s="145">
        <f t="shared" si="104"/>
        <v>23700</v>
      </c>
      <c r="AH180" s="145">
        <f t="shared" si="104"/>
        <v>24250</v>
      </c>
      <c r="AI180" s="145">
        <f t="shared" si="104"/>
        <v>24800</v>
      </c>
    </row>
    <row r="181" spans="2:36" s="99" customFormat="1" ht="22.5" customHeight="1" thickBot="1">
      <c r="B181" s="152"/>
      <c r="C181" s="163" t="s">
        <v>101</v>
      </c>
      <c r="D181" s="164"/>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98"/>
    </row>
    <row r="182" spans="2:36" s="67" customFormat="1" ht="22.5" customHeight="1">
      <c r="B182" s="152"/>
      <c r="C182" s="157" t="s">
        <v>53</v>
      </c>
      <c r="D182" s="158"/>
      <c r="E182" s="71">
        <v>1186</v>
      </c>
      <c r="F182" s="71">
        <v>1186</v>
      </c>
      <c r="G182" s="71">
        <v>1186</v>
      </c>
      <c r="H182" s="71">
        <v>1186</v>
      </c>
      <c r="I182" s="71">
        <v>1186</v>
      </c>
      <c r="J182" s="71">
        <v>1186</v>
      </c>
      <c r="K182" s="71">
        <v>1186</v>
      </c>
      <c r="L182" s="71">
        <v>1186</v>
      </c>
      <c r="M182" s="71">
        <v>1186</v>
      </c>
      <c r="N182" s="71">
        <v>1186</v>
      </c>
      <c r="O182" s="71">
        <v>1186</v>
      </c>
      <c r="P182" s="71">
        <v>1186</v>
      </c>
      <c r="Q182" s="71">
        <v>1186</v>
      </c>
      <c r="R182" s="71">
        <v>1186</v>
      </c>
      <c r="S182" s="71">
        <v>1186</v>
      </c>
      <c r="T182" s="71">
        <v>1186</v>
      </c>
      <c r="U182" s="71">
        <v>1186</v>
      </c>
      <c r="V182" s="71">
        <v>1186</v>
      </c>
      <c r="W182" s="71">
        <v>1186</v>
      </c>
      <c r="X182" s="71">
        <v>1186</v>
      </c>
      <c r="Y182" s="71">
        <v>1186</v>
      </c>
      <c r="Z182" s="71">
        <v>1186</v>
      </c>
      <c r="AA182" s="71">
        <v>1186</v>
      </c>
      <c r="AB182" s="71">
        <v>1186</v>
      </c>
      <c r="AC182" s="71">
        <v>1186</v>
      </c>
      <c r="AD182" s="71">
        <v>1186</v>
      </c>
      <c r="AE182" s="71">
        <v>1186</v>
      </c>
      <c r="AF182" s="71">
        <v>1186</v>
      </c>
      <c r="AG182" s="71">
        <v>1186</v>
      </c>
      <c r="AH182" s="71">
        <v>1186</v>
      </c>
      <c r="AI182" s="71">
        <v>1186</v>
      </c>
      <c r="AJ182" s="72"/>
    </row>
    <row r="183" spans="2:36" s="67" customFormat="1" ht="22.5" customHeight="1">
      <c r="B183" s="152"/>
      <c r="C183" s="157" t="s">
        <v>54</v>
      </c>
      <c r="D183" s="158"/>
      <c r="E183" s="71">
        <v>1375</v>
      </c>
      <c r="F183" s="71">
        <v>1375</v>
      </c>
      <c r="G183" s="71">
        <v>1375</v>
      </c>
      <c r="H183" s="71">
        <v>1375</v>
      </c>
      <c r="I183" s="71">
        <v>1375</v>
      </c>
      <c r="J183" s="71">
        <v>1375</v>
      </c>
      <c r="K183" s="71">
        <v>1375</v>
      </c>
      <c r="L183" s="71">
        <v>1375</v>
      </c>
      <c r="M183" s="71">
        <v>1375</v>
      </c>
      <c r="N183" s="71">
        <v>1375</v>
      </c>
      <c r="O183" s="71">
        <v>1375</v>
      </c>
      <c r="P183" s="71">
        <v>1375</v>
      </c>
      <c r="Q183" s="71">
        <v>1375</v>
      </c>
      <c r="R183" s="71">
        <v>1375</v>
      </c>
      <c r="S183" s="71">
        <v>1375</v>
      </c>
      <c r="T183" s="71">
        <v>1375</v>
      </c>
      <c r="U183" s="71">
        <v>1375</v>
      </c>
      <c r="V183" s="71">
        <v>1375</v>
      </c>
      <c r="W183" s="71">
        <v>1375</v>
      </c>
      <c r="X183" s="71">
        <v>1375</v>
      </c>
      <c r="Y183" s="71">
        <v>1375</v>
      </c>
      <c r="Z183" s="71">
        <v>1375</v>
      </c>
      <c r="AA183" s="71">
        <v>1375</v>
      </c>
      <c r="AB183" s="71">
        <v>1375</v>
      </c>
      <c r="AC183" s="71">
        <v>1375</v>
      </c>
      <c r="AD183" s="71">
        <v>1375</v>
      </c>
      <c r="AE183" s="71">
        <v>1375</v>
      </c>
      <c r="AF183" s="71">
        <v>1375</v>
      </c>
      <c r="AG183" s="71">
        <v>1375</v>
      </c>
      <c r="AH183" s="71">
        <v>1375</v>
      </c>
      <c r="AI183" s="71">
        <v>1375</v>
      </c>
      <c r="AJ183" s="72"/>
    </row>
    <row r="184" spans="2:36" s="67" customFormat="1" ht="22.5" customHeight="1">
      <c r="B184" s="152"/>
      <c r="C184" s="157" t="s">
        <v>81</v>
      </c>
      <c r="D184" s="158"/>
      <c r="E184" s="73">
        <f aca="true" t="shared" si="105" ref="E184:AI184">E176/2</f>
        <v>1977.5</v>
      </c>
      <c r="F184" s="73">
        <f t="shared" si="105"/>
        <v>2107.5</v>
      </c>
      <c r="G184" s="73">
        <f t="shared" si="105"/>
        <v>2237.5</v>
      </c>
      <c r="H184" s="73">
        <f t="shared" si="105"/>
        <v>2367.5</v>
      </c>
      <c r="I184" s="73">
        <f t="shared" si="105"/>
        <v>2497.5</v>
      </c>
      <c r="J184" s="73">
        <f t="shared" si="105"/>
        <v>2627.5</v>
      </c>
      <c r="K184" s="73">
        <f t="shared" si="105"/>
        <v>2757.5</v>
      </c>
      <c r="L184" s="73">
        <f t="shared" si="105"/>
        <v>2887.5</v>
      </c>
      <c r="M184" s="73">
        <f t="shared" si="105"/>
        <v>3017.5</v>
      </c>
      <c r="N184" s="73">
        <f t="shared" si="105"/>
        <v>3147.5</v>
      </c>
      <c r="O184" s="73">
        <f t="shared" si="105"/>
        <v>3277.5</v>
      </c>
      <c r="P184" s="73">
        <f t="shared" si="105"/>
        <v>3407.5</v>
      </c>
      <c r="Q184" s="73">
        <f t="shared" si="105"/>
        <v>3537.5</v>
      </c>
      <c r="R184" s="73">
        <f t="shared" si="105"/>
        <v>3667.5</v>
      </c>
      <c r="S184" s="73">
        <f t="shared" si="105"/>
        <v>3797.5</v>
      </c>
      <c r="T184" s="73">
        <f t="shared" si="105"/>
        <v>3927.5</v>
      </c>
      <c r="U184" s="73">
        <f t="shared" si="105"/>
        <v>4057.5</v>
      </c>
      <c r="V184" s="73">
        <f t="shared" si="105"/>
        <v>4187.5</v>
      </c>
      <c r="W184" s="73">
        <f t="shared" si="105"/>
        <v>4317.5</v>
      </c>
      <c r="X184" s="73">
        <f t="shared" si="105"/>
        <v>4447.5</v>
      </c>
      <c r="Y184" s="73">
        <f t="shared" si="105"/>
        <v>4577.5</v>
      </c>
      <c r="Z184" s="73">
        <f t="shared" si="105"/>
        <v>4707.5</v>
      </c>
      <c r="AA184" s="73">
        <f t="shared" si="105"/>
        <v>4837.5</v>
      </c>
      <c r="AB184" s="73">
        <f t="shared" si="105"/>
        <v>4967.5</v>
      </c>
      <c r="AC184" s="73">
        <f t="shared" si="105"/>
        <v>5097.5</v>
      </c>
      <c r="AD184" s="73">
        <f t="shared" si="105"/>
        <v>5227.5</v>
      </c>
      <c r="AE184" s="73">
        <f t="shared" si="105"/>
        <v>5357.5</v>
      </c>
      <c r="AF184" s="73">
        <f t="shared" si="105"/>
        <v>5487.5</v>
      </c>
      <c r="AG184" s="73">
        <f t="shared" si="105"/>
        <v>5617.5</v>
      </c>
      <c r="AH184" s="73">
        <f t="shared" si="105"/>
        <v>5747.5</v>
      </c>
      <c r="AI184" s="73">
        <f t="shared" si="105"/>
        <v>5877.5</v>
      </c>
      <c r="AJ184" s="72"/>
    </row>
    <row r="185" spans="2:36" s="67" customFormat="1" ht="22.5" customHeight="1">
      <c r="B185" s="152"/>
      <c r="C185" s="157" t="s">
        <v>82</v>
      </c>
      <c r="D185" s="158"/>
      <c r="E185" s="71">
        <f aca="true" t="shared" si="106" ref="E185:AI185">E165</f>
        <v>1932</v>
      </c>
      <c r="F185" s="71">
        <f t="shared" si="106"/>
        <v>1932</v>
      </c>
      <c r="G185" s="71">
        <f t="shared" si="106"/>
        <v>1932</v>
      </c>
      <c r="H185" s="71">
        <f t="shared" si="106"/>
        <v>1932</v>
      </c>
      <c r="I185" s="71">
        <f t="shared" si="106"/>
        <v>1932</v>
      </c>
      <c r="J185" s="71">
        <f t="shared" si="106"/>
        <v>1932</v>
      </c>
      <c r="K185" s="71">
        <f t="shared" si="106"/>
        <v>1932</v>
      </c>
      <c r="L185" s="71">
        <f t="shared" si="106"/>
        <v>1932</v>
      </c>
      <c r="M185" s="71">
        <f t="shared" si="106"/>
        <v>1932</v>
      </c>
      <c r="N185" s="71">
        <f t="shared" si="106"/>
        <v>1932</v>
      </c>
      <c r="O185" s="71">
        <f t="shared" si="106"/>
        <v>1932</v>
      </c>
      <c r="P185" s="71">
        <f t="shared" si="106"/>
        <v>1932</v>
      </c>
      <c r="Q185" s="71">
        <f t="shared" si="106"/>
        <v>1932</v>
      </c>
      <c r="R185" s="71">
        <f t="shared" si="106"/>
        <v>1932</v>
      </c>
      <c r="S185" s="71">
        <f t="shared" si="106"/>
        <v>1932</v>
      </c>
      <c r="T185" s="71">
        <f t="shared" si="106"/>
        <v>1932</v>
      </c>
      <c r="U185" s="71">
        <f t="shared" si="106"/>
        <v>1932</v>
      </c>
      <c r="V185" s="71">
        <f t="shared" si="106"/>
        <v>1932</v>
      </c>
      <c r="W185" s="71">
        <f t="shared" si="106"/>
        <v>1932</v>
      </c>
      <c r="X185" s="71">
        <f t="shared" si="106"/>
        <v>1932</v>
      </c>
      <c r="Y185" s="71">
        <f t="shared" si="106"/>
        <v>1932</v>
      </c>
      <c r="Z185" s="71">
        <f t="shared" si="106"/>
        <v>1932</v>
      </c>
      <c r="AA185" s="71">
        <f t="shared" si="106"/>
        <v>1932</v>
      </c>
      <c r="AB185" s="71">
        <f t="shared" si="106"/>
        <v>1932</v>
      </c>
      <c r="AC185" s="71">
        <f t="shared" si="106"/>
        <v>1932</v>
      </c>
      <c r="AD185" s="71">
        <f t="shared" si="106"/>
        <v>1932</v>
      </c>
      <c r="AE185" s="71">
        <f t="shared" si="106"/>
        <v>1932</v>
      </c>
      <c r="AF185" s="71">
        <f t="shared" si="106"/>
        <v>1932</v>
      </c>
      <c r="AG185" s="71">
        <f t="shared" si="106"/>
        <v>1932</v>
      </c>
      <c r="AH185" s="71">
        <f t="shared" si="106"/>
        <v>1932</v>
      </c>
      <c r="AI185" s="71">
        <f t="shared" si="106"/>
        <v>1932</v>
      </c>
      <c r="AJ185" s="72"/>
    </row>
    <row r="186" spans="2:36" s="67" customFormat="1" ht="22.5" customHeight="1">
      <c r="B186" s="152"/>
      <c r="C186" s="157" t="s">
        <v>83</v>
      </c>
      <c r="D186" s="158"/>
      <c r="E186" s="71">
        <v>0</v>
      </c>
      <c r="F186" s="71">
        <v>0</v>
      </c>
      <c r="G186" s="71">
        <v>0</v>
      </c>
      <c r="H186" s="71">
        <v>0</v>
      </c>
      <c r="I186" s="71">
        <v>0</v>
      </c>
      <c r="J186" s="71">
        <v>0</v>
      </c>
      <c r="K186" s="71">
        <v>0</v>
      </c>
      <c r="L186" s="71">
        <v>0</v>
      </c>
      <c r="M186" s="71">
        <v>0</v>
      </c>
      <c r="N186" s="71">
        <v>0</v>
      </c>
      <c r="O186" s="71">
        <v>0</v>
      </c>
      <c r="P186" s="71">
        <v>0</v>
      </c>
      <c r="Q186" s="71">
        <v>0</v>
      </c>
      <c r="R186" s="71">
        <v>0</v>
      </c>
      <c r="S186" s="71">
        <v>0</v>
      </c>
      <c r="T186" s="71">
        <v>0</v>
      </c>
      <c r="U186" s="71">
        <v>0</v>
      </c>
      <c r="V186" s="71">
        <v>0</v>
      </c>
      <c r="W186" s="71">
        <v>0</v>
      </c>
      <c r="X186" s="71">
        <v>0</v>
      </c>
      <c r="Y186" s="71">
        <v>0</v>
      </c>
      <c r="Z186" s="71">
        <v>0</v>
      </c>
      <c r="AA186" s="71">
        <v>0</v>
      </c>
      <c r="AB186" s="71">
        <v>0</v>
      </c>
      <c r="AC186" s="71">
        <v>0</v>
      </c>
      <c r="AD186" s="71">
        <v>0</v>
      </c>
      <c r="AE186" s="71">
        <v>0</v>
      </c>
      <c r="AF186" s="71">
        <v>0</v>
      </c>
      <c r="AG186" s="71">
        <v>0</v>
      </c>
      <c r="AH186" s="71">
        <v>0</v>
      </c>
      <c r="AI186" s="71">
        <v>0</v>
      </c>
      <c r="AJ186" s="72"/>
    </row>
    <row r="187" spans="2:36" s="67" customFormat="1" ht="22.5" customHeight="1">
      <c r="B187" s="152"/>
      <c r="C187" s="157" t="s">
        <v>55</v>
      </c>
      <c r="D187" s="158"/>
      <c r="E187" s="71">
        <v>0</v>
      </c>
      <c r="F187" s="71">
        <v>0</v>
      </c>
      <c r="G187" s="71">
        <v>0</v>
      </c>
      <c r="H187" s="71">
        <v>0</v>
      </c>
      <c r="I187" s="71">
        <v>0</v>
      </c>
      <c r="J187" s="71">
        <v>0</v>
      </c>
      <c r="K187" s="71">
        <v>0</v>
      </c>
      <c r="L187" s="71">
        <v>0</v>
      </c>
      <c r="M187" s="71">
        <v>0</v>
      </c>
      <c r="N187" s="71">
        <v>0</v>
      </c>
      <c r="O187" s="71">
        <v>0</v>
      </c>
      <c r="P187" s="71">
        <v>0</v>
      </c>
      <c r="Q187" s="71">
        <v>0</v>
      </c>
      <c r="R187" s="71">
        <v>0</v>
      </c>
      <c r="S187" s="71">
        <v>0</v>
      </c>
      <c r="T187" s="71">
        <v>0</v>
      </c>
      <c r="U187" s="71">
        <v>0</v>
      </c>
      <c r="V187" s="71">
        <v>0</v>
      </c>
      <c r="W187" s="71">
        <v>0</v>
      </c>
      <c r="X187" s="71">
        <v>0</v>
      </c>
      <c r="Y187" s="71">
        <v>0</v>
      </c>
      <c r="Z187" s="71">
        <v>0</v>
      </c>
      <c r="AA187" s="71">
        <v>0</v>
      </c>
      <c r="AB187" s="71">
        <v>0</v>
      </c>
      <c r="AC187" s="71">
        <v>0</v>
      </c>
      <c r="AD187" s="71">
        <v>0</v>
      </c>
      <c r="AE187" s="71">
        <v>0</v>
      </c>
      <c r="AF187" s="71">
        <v>0</v>
      </c>
      <c r="AG187" s="71">
        <v>0</v>
      </c>
      <c r="AH187" s="71">
        <v>0</v>
      </c>
      <c r="AI187" s="71">
        <v>0</v>
      </c>
      <c r="AJ187" s="72"/>
    </row>
    <row r="188" spans="2:36" s="67" customFormat="1" ht="22.5" customHeight="1">
      <c r="B188" s="152"/>
      <c r="C188" s="157" t="s">
        <v>84</v>
      </c>
      <c r="D188" s="158"/>
      <c r="E188" s="71">
        <v>0</v>
      </c>
      <c r="F188" s="71">
        <v>0</v>
      </c>
      <c r="G188" s="71">
        <v>0</v>
      </c>
      <c r="H188" s="71">
        <v>0</v>
      </c>
      <c r="I188" s="71">
        <v>0</v>
      </c>
      <c r="J188" s="71">
        <v>0</v>
      </c>
      <c r="K188" s="71">
        <v>0</v>
      </c>
      <c r="L188" s="71">
        <v>0</v>
      </c>
      <c r="M188" s="71">
        <v>0</v>
      </c>
      <c r="N188" s="71">
        <v>0</v>
      </c>
      <c r="O188" s="71">
        <v>0</v>
      </c>
      <c r="P188" s="71">
        <v>0</v>
      </c>
      <c r="Q188" s="71">
        <v>0</v>
      </c>
      <c r="R188" s="71">
        <v>0</v>
      </c>
      <c r="S188" s="71">
        <v>0</v>
      </c>
      <c r="T188" s="71">
        <v>0</v>
      </c>
      <c r="U188" s="71">
        <v>0</v>
      </c>
      <c r="V188" s="71">
        <v>0</v>
      </c>
      <c r="W188" s="71">
        <v>0</v>
      </c>
      <c r="X188" s="71">
        <v>0</v>
      </c>
      <c r="Y188" s="71">
        <v>0</v>
      </c>
      <c r="Z188" s="71">
        <v>0</v>
      </c>
      <c r="AA188" s="71">
        <v>0</v>
      </c>
      <c r="AB188" s="71">
        <v>0</v>
      </c>
      <c r="AC188" s="71">
        <v>0</v>
      </c>
      <c r="AD188" s="71">
        <v>0</v>
      </c>
      <c r="AE188" s="71">
        <v>0</v>
      </c>
      <c r="AF188" s="71">
        <v>0</v>
      </c>
      <c r="AG188" s="71">
        <v>0</v>
      </c>
      <c r="AH188" s="71">
        <v>0</v>
      </c>
      <c r="AI188" s="71">
        <v>0</v>
      </c>
      <c r="AJ188" s="72"/>
    </row>
    <row r="189" spans="2:36" s="67" customFormat="1" ht="22.5" customHeight="1">
      <c r="B189" s="152"/>
      <c r="C189" s="157" t="s">
        <v>66</v>
      </c>
      <c r="D189" s="158"/>
      <c r="E189" s="71">
        <v>0</v>
      </c>
      <c r="F189" s="71">
        <v>0</v>
      </c>
      <c r="G189" s="71">
        <v>0</v>
      </c>
      <c r="H189" s="71">
        <v>0</v>
      </c>
      <c r="I189" s="71">
        <v>0</v>
      </c>
      <c r="J189" s="71">
        <v>0</v>
      </c>
      <c r="K189" s="71">
        <v>0</v>
      </c>
      <c r="L189" s="71">
        <v>0</v>
      </c>
      <c r="M189" s="71">
        <v>0</v>
      </c>
      <c r="N189" s="71">
        <v>0</v>
      </c>
      <c r="O189" s="71">
        <v>0</v>
      </c>
      <c r="P189" s="71">
        <v>0</v>
      </c>
      <c r="Q189" s="71">
        <v>0</v>
      </c>
      <c r="R189" s="71">
        <v>0</v>
      </c>
      <c r="S189" s="71">
        <v>0</v>
      </c>
      <c r="T189" s="71">
        <v>0</v>
      </c>
      <c r="U189" s="71">
        <v>0</v>
      </c>
      <c r="V189" s="71">
        <v>0</v>
      </c>
      <c r="W189" s="71">
        <v>0</v>
      </c>
      <c r="X189" s="71">
        <v>0</v>
      </c>
      <c r="Y189" s="71">
        <v>0</v>
      </c>
      <c r="Z189" s="71">
        <v>0</v>
      </c>
      <c r="AA189" s="71">
        <v>0</v>
      </c>
      <c r="AB189" s="71">
        <v>0</v>
      </c>
      <c r="AC189" s="71">
        <v>0</v>
      </c>
      <c r="AD189" s="71">
        <v>0</v>
      </c>
      <c r="AE189" s="71">
        <v>0</v>
      </c>
      <c r="AF189" s="71">
        <v>0</v>
      </c>
      <c r="AG189" s="71">
        <v>0</v>
      </c>
      <c r="AH189" s="71">
        <v>0</v>
      </c>
      <c r="AI189" s="71">
        <v>0</v>
      </c>
      <c r="AJ189" s="72"/>
    </row>
    <row r="190" spans="2:36" s="67" customFormat="1" ht="22.5" customHeight="1">
      <c r="B190" s="152"/>
      <c r="C190" s="157" t="s">
        <v>85</v>
      </c>
      <c r="D190" s="158"/>
      <c r="E190" s="71">
        <v>0</v>
      </c>
      <c r="F190" s="71">
        <v>0</v>
      </c>
      <c r="G190" s="71">
        <v>0</v>
      </c>
      <c r="H190" s="71">
        <v>0</v>
      </c>
      <c r="I190" s="71">
        <v>0</v>
      </c>
      <c r="J190" s="71">
        <v>0</v>
      </c>
      <c r="K190" s="71">
        <v>0</v>
      </c>
      <c r="L190" s="71">
        <v>0</v>
      </c>
      <c r="M190" s="71">
        <v>0</v>
      </c>
      <c r="N190" s="71">
        <v>0</v>
      </c>
      <c r="O190" s="71">
        <v>0</v>
      </c>
      <c r="P190" s="71">
        <v>0</v>
      </c>
      <c r="Q190" s="71">
        <v>0</v>
      </c>
      <c r="R190" s="71">
        <v>0</v>
      </c>
      <c r="S190" s="71">
        <v>0</v>
      </c>
      <c r="T190" s="71">
        <v>0</v>
      </c>
      <c r="U190" s="71">
        <v>0</v>
      </c>
      <c r="V190" s="71">
        <v>0</v>
      </c>
      <c r="W190" s="71">
        <v>0</v>
      </c>
      <c r="X190" s="71">
        <v>0</v>
      </c>
      <c r="Y190" s="71">
        <v>0</v>
      </c>
      <c r="Z190" s="71">
        <v>0</v>
      </c>
      <c r="AA190" s="71">
        <v>0</v>
      </c>
      <c r="AB190" s="71">
        <v>0</v>
      </c>
      <c r="AC190" s="71">
        <v>0</v>
      </c>
      <c r="AD190" s="71">
        <v>0</v>
      </c>
      <c r="AE190" s="71">
        <v>0</v>
      </c>
      <c r="AF190" s="71">
        <v>0</v>
      </c>
      <c r="AG190" s="71">
        <v>0</v>
      </c>
      <c r="AH190" s="71">
        <v>0</v>
      </c>
      <c r="AI190" s="71">
        <v>0</v>
      </c>
      <c r="AJ190" s="72"/>
    </row>
    <row r="191" spans="2:36" s="67" customFormat="1" ht="22.5" customHeight="1">
      <c r="B191" s="152"/>
      <c r="C191" s="157" t="s">
        <v>86</v>
      </c>
      <c r="D191" s="158"/>
      <c r="E191" s="71">
        <v>1000</v>
      </c>
      <c r="F191" s="71">
        <v>1000</v>
      </c>
      <c r="G191" s="71">
        <v>1000</v>
      </c>
      <c r="H191" s="71">
        <v>1000</v>
      </c>
      <c r="I191" s="71">
        <v>1000</v>
      </c>
      <c r="J191" s="71">
        <v>1000</v>
      </c>
      <c r="K191" s="71">
        <v>1000</v>
      </c>
      <c r="L191" s="71">
        <v>1000</v>
      </c>
      <c r="M191" s="71">
        <v>1000</v>
      </c>
      <c r="N191" s="71">
        <v>1000</v>
      </c>
      <c r="O191" s="71">
        <v>1000</v>
      </c>
      <c r="P191" s="71">
        <v>1000</v>
      </c>
      <c r="Q191" s="71">
        <v>1000</v>
      </c>
      <c r="R191" s="71">
        <v>1000</v>
      </c>
      <c r="S191" s="71">
        <v>1000</v>
      </c>
      <c r="T191" s="71">
        <v>1000</v>
      </c>
      <c r="U191" s="71">
        <v>1000</v>
      </c>
      <c r="V191" s="71">
        <v>1000</v>
      </c>
      <c r="W191" s="71">
        <v>1000</v>
      </c>
      <c r="X191" s="71">
        <v>1000</v>
      </c>
      <c r="Y191" s="71">
        <v>1000</v>
      </c>
      <c r="Z191" s="71">
        <v>1000</v>
      </c>
      <c r="AA191" s="71">
        <v>1000</v>
      </c>
      <c r="AB191" s="71">
        <v>1000</v>
      </c>
      <c r="AC191" s="71">
        <v>1000</v>
      </c>
      <c r="AD191" s="71">
        <v>1000</v>
      </c>
      <c r="AE191" s="71">
        <v>1000</v>
      </c>
      <c r="AF191" s="71">
        <v>1000</v>
      </c>
      <c r="AG191" s="71">
        <v>1000</v>
      </c>
      <c r="AH191" s="71">
        <v>1000</v>
      </c>
      <c r="AI191" s="71">
        <v>1000</v>
      </c>
      <c r="AJ191" s="72"/>
    </row>
    <row r="192" spans="2:36" s="67" customFormat="1" ht="22.5" customHeight="1">
      <c r="B192" s="152"/>
      <c r="C192" s="157" t="s">
        <v>88</v>
      </c>
      <c r="D192" s="158"/>
      <c r="E192" s="71">
        <f aca="true" t="shared" si="107" ref="E192:AI192">E177*15/100</f>
        <v>960</v>
      </c>
      <c r="F192" s="71">
        <f t="shared" si="107"/>
        <v>1023</v>
      </c>
      <c r="G192" s="71">
        <f t="shared" si="107"/>
        <v>1086</v>
      </c>
      <c r="H192" s="71">
        <f t="shared" si="107"/>
        <v>1149</v>
      </c>
      <c r="I192" s="71">
        <f t="shared" si="107"/>
        <v>1212</v>
      </c>
      <c r="J192" s="71">
        <f t="shared" si="107"/>
        <v>1275</v>
      </c>
      <c r="K192" s="71">
        <f t="shared" si="107"/>
        <v>1338</v>
      </c>
      <c r="L192" s="71">
        <f t="shared" si="107"/>
        <v>1401</v>
      </c>
      <c r="M192" s="71">
        <f t="shared" si="107"/>
        <v>1464</v>
      </c>
      <c r="N192" s="71">
        <f t="shared" si="107"/>
        <v>1527</v>
      </c>
      <c r="O192" s="71">
        <f t="shared" si="107"/>
        <v>1590</v>
      </c>
      <c r="P192" s="71">
        <f t="shared" si="107"/>
        <v>1653</v>
      </c>
      <c r="Q192" s="71">
        <f t="shared" si="107"/>
        <v>1716</v>
      </c>
      <c r="R192" s="71">
        <f t="shared" si="107"/>
        <v>1779</v>
      </c>
      <c r="S192" s="71">
        <f t="shared" si="107"/>
        <v>1842</v>
      </c>
      <c r="T192" s="71">
        <f t="shared" si="107"/>
        <v>1905</v>
      </c>
      <c r="U192" s="71">
        <f t="shared" si="107"/>
        <v>1968</v>
      </c>
      <c r="V192" s="71">
        <f t="shared" si="107"/>
        <v>2031</v>
      </c>
      <c r="W192" s="71">
        <f t="shared" si="107"/>
        <v>2094</v>
      </c>
      <c r="X192" s="71">
        <f t="shared" si="107"/>
        <v>2157</v>
      </c>
      <c r="Y192" s="71">
        <f t="shared" si="107"/>
        <v>2220</v>
      </c>
      <c r="Z192" s="71">
        <f t="shared" si="107"/>
        <v>2283</v>
      </c>
      <c r="AA192" s="71">
        <f t="shared" si="107"/>
        <v>2346</v>
      </c>
      <c r="AB192" s="71">
        <f t="shared" si="107"/>
        <v>2409</v>
      </c>
      <c r="AC192" s="71">
        <f t="shared" si="107"/>
        <v>2472</v>
      </c>
      <c r="AD192" s="71">
        <f t="shared" si="107"/>
        <v>2535</v>
      </c>
      <c r="AE192" s="71">
        <f t="shared" si="107"/>
        <v>2598</v>
      </c>
      <c r="AF192" s="71">
        <f t="shared" si="107"/>
        <v>2661</v>
      </c>
      <c r="AG192" s="71">
        <f t="shared" si="107"/>
        <v>2724</v>
      </c>
      <c r="AH192" s="71">
        <f t="shared" si="107"/>
        <v>2787</v>
      </c>
      <c r="AI192" s="71">
        <f t="shared" si="107"/>
        <v>2850</v>
      </c>
      <c r="AJ192" s="72"/>
    </row>
    <row r="193" spans="2:36" s="67" customFormat="1" ht="22.5" customHeight="1">
      <c r="B193" s="152"/>
      <c r="C193" s="157" t="s">
        <v>89</v>
      </c>
      <c r="D193" s="158"/>
      <c r="E193" s="71">
        <f aca="true" t="shared" si="108" ref="E193:AI193">E177*10/100</f>
        <v>640</v>
      </c>
      <c r="F193" s="71">
        <f t="shared" si="108"/>
        <v>682</v>
      </c>
      <c r="G193" s="71">
        <f t="shared" si="108"/>
        <v>724</v>
      </c>
      <c r="H193" s="71">
        <f t="shared" si="108"/>
        <v>766</v>
      </c>
      <c r="I193" s="71">
        <f t="shared" si="108"/>
        <v>808</v>
      </c>
      <c r="J193" s="71">
        <f t="shared" si="108"/>
        <v>850</v>
      </c>
      <c r="K193" s="71">
        <f t="shared" si="108"/>
        <v>892</v>
      </c>
      <c r="L193" s="71">
        <f t="shared" si="108"/>
        <v>934</v>
      </c>
      <c r="M193" s="71">
        <f t="shared" si="108"/>
        <v>976</v>
      </c>
      <c r="N193" s="71">
        <f t="shared" si="108"/>
        <v>1018</v>
      </c>
      <c r="O193" s="71">
        <f t="shared" si="108"/>
        <v>1060</v>
      </c>
      <c r="P193" s="71">
        <f t="shared" si="108"/>
        <v>1102</v>
      </c>
      <c r="Q193" s="71">
        <f t="shared" si="108"/>
        <v>1144</v>
      </c>
      <c r="R193" s="71">
        <f t="shared" si="108"/>
        <v>1186</v>
      </c>
      <c r="S193" s="71">
        <f t="shared" si="108"/>
        <v>1228</v>
      </c>
      <c r="T193" s="71">
        <f t="shared" si="108"/>
        <v>1270</v>
      </c>
      <c r="U193" s="71">
        <f t="shared" si="108"/>
        <v>1312</v>
      </c>
      <c r="V193" s="71">
        <f t="shared" si="108"/>
        <v>1354</v>
      </c>
      <c r="W193" s="71">
        <f t="shared" si="108"/>
        <v>1396</v>
      </c>
      <c r="X193" s="71">
        <f t="shared" si="108"/>
        <v>1438</v>
      </c>
      <c r="Y193" s="71">
        <f t="shared" si="108"/>
        <v>1480</v>
      </c>
      <c r="Z193" s="71">
        <f t="shared" si="108"/>
        <v>1522</v>
      </c>
      <c r="AA193" s="71">
        <f t="shared" si="108"/>
        <v>1564</v>
      </c>
      <c r="AB193" s="71">
        <f t="shared" si="108"/>
        <v>1606</v>
      </c>
      <c r="AC193" s="71">
        <f t="shared" si="108"/>
        <v>1648</v>
      </c>
      <c r="AD193" s="71">
        <f t="shared" si="108"/>
        <v>1690</v>
      </c>
      <c r="AE193" s="71">
        <f t="shared" si="108"/>
        <v>1732</v>
      </c>
      <c r="AF193" s="71">
        <f t="shared" si="108"/>
        <v>1774</v>
      </c>
      <c r="AG193" s="71">
        <f t="shared" si="108"/>
        <v>1816</v>
      </c>
      <c r="AH193" s="71">
        <f t="shared" si="108"/>
        <v>1858</v>
      </c>
      <c r="AI193" s="71">
        <f t="shared" si="108"/>
        <v>1900</v>
      </c>
      <c r="AJ193" s="72"/>
    </row>
    <row r="194" spans="2:36" s="67" customFormat="1" ht="22.5" customHeight="1">
      <c r="B194" s="152"/>
      <c r="C194" s="157" t="s">
        <v>90</v>
      </c>
      <c r="D194" s="158"/>
      <c r="E194" s="73">
        <f>E180*7.5/100</f>
        <v>622.5</v>
      </c>
      <c r="F194" s="73">
        <f>F180*7.5/100</f>
        <v>663.75</v>
      </c>
      <c r="G194" s="73">
        <f aca="true" t="shared" si="109" ref="G194:AI194">G180*7.5/100</f>
        <v>705</v>
      </c>
      <c r="H194" s="73">
        <f t="shared" si="109"/>
        <v>746.25</v>
      </c>
      <c r="I194" s="73">
        <f t="shared" si="109"/>
        <v>787.5</v>
      </c>
      <c r="J194" s="73">
        <f t="shared" si="109"/>
        <v>828.75</v>
      </c>
      <c r="K194" s="73">
        <f t="shared" si="109"/>
        <v>870</v>
      </c>
      <c r="L194" s="73">
        <f t="shared" si="109"/>
        <v>911.25</v>
      </c>
      <c r="M194" s="73">
        <f t="shared" si="109"/>
        <v>952.5</v>
      </c>
      <c r="N194" s="73">
        <f t="shared" si="109"/>
        <v>993.75</v>
      </c>
      <c r="O194" s="73">
        <f t="shared" si="109"/>
        <v>1035</v>
      </c>
      <c r="P194" s="73">
        <f t="shared" si="109"/>
        <v>1076.25</v>
      </c>
      <c r="Q194" s="73">
        <f t="shared" si="109"/>
        <v>1117.5</v>
      </c>
      <c r="R194" s="73">
        <f t="shared" si="109"/>
        <v>1158.75</v>
      </c>
      <c r="S194" s="73">
        <f t="shared" si="109"/>
        <v>1200</v>
      </c>
      <c r="T194" s="73">
        <f t="shared" si="109"/>
        <v>1241.25</v>
      </c>
      <c r="U194" s="73">
        <f t="shared" si="109"/>
        <v>1282.5</v>
      </c>
      <c r="V194" s="73">
        <f t="shared" si="109"/>
        <v>1323.75</v>
      </c>
      <c r="W194" s="73">
        <f t="shared" si="109"/>
        <v>1365</v>
      </c>
      <c r="X194" s="73">
        <f t="shared" si="109"/>
        <v>1406.25</v>
      </c>
      <c r="Y194" s="73">
        <f t="shared" si="109"/>
        <v>1447.5</v>
      </c>
      <c r="Z194" s="73">
        <f t="shared" si="109"/>
        <v>1488.75</v>
      </c>
      <c r="AA194" s="73">
        <f t="shared" si="109"/>
        <v>1530</v>
      </c>
      <c r="AB194" s="73">
        <f t="shared" si="109"/>
        <v>1571.25</v>
      </c>
      <c r="AC194" s="73">
        <f t="shared" si="109"/>
        <v>1612.5</v>
      </c>
      <c r="AD194" s="73">
        <f t="shared" si="109"/>
        <v>1653.75</v>
      </c>
      <c r="AE194" s="73">
        <f t="shared" si="109"/>
        <v>1695</v>
      </c>
      <c r="AF194" s="73">
        <f t="shared" si="109"/>
        <v>1736.25</v>
      </c>
      <c r="AG194" s="73">
        <f t="shared" si="109"/>
        <v>1777.5</v>
      </c>
      <c r="AH194" s="73">
        <f t="shared" si="109"/>
        <v>1818.75</v>
      </c>
      <c r="AI194" s="73">
        <f t="shared" si="109"/>
        <v>1860</v>
      </c>
      <c r="AJ194" s="72"/>
    </row>
    <row r="195" spans="2:36" s="67" customFormat="1" ht="22.5" customHeight="1" thickBot="1">
      <c r="B195" s="153"/>
      <c r="C195" s="157" t="s">
        <v>60</v>
      </c>
      <c r="D195" s="158"/>
      <c r="E195" s="71">
        <f>SUM(E180:E194)</f>
        <v>17993</v>
      </c>
      <c r="F195" s="73">
        <f aca="true" t="shared" si="110" ref="F195:AI195">SUM(F180:F194)</f>
        <v>18819.25</v>
      </c>
      <c r="G195" s="73">
        <f t="shared" si="110"/>
        <v>19645.5</v>
      </c>
      <c r="H195" s="73">
        <f t="shared" si="110"/>
        <v>20471.75</v>
      </c>
      <c r="I195" s="73">
        <f t="shared" si="110"/>
        <v>21298</v>
      </c>
      <c r="J195" s="73">
        <f t="shared" si="110"/>
        <v>22124.25</v>
      </c>
      <c r="K195" s="73">
        <f t="shared" si="110"/>
        <v>22950.5</v>
      </c>
      <c r="L195" s="73">
        <f t="shared" si="110"/>
        <v>23776.75</v>
      </c>
      <c r="M195" s="73">
        <f t="shared" si="110"/>
        <v>24603</v>
      </c>
      <c r="N195" s="73">
        <f t="shared" si="110"/>
        <v>25429.25</v>
      </c>
      <c r="O195" s="73">
        <f t="shared" si="110"/>
        <v>26255.5</v>
      </c>
      <c r="P195" s="73">
        <f t="shared" si="110"/>
        <v>27081.75</v>
      </c>
      <c r="Q195" s="73">
        <f t="shared" si="110"/>
        <v>27908</v>
      </c>
      <c r="R195" s="73">
        <f t="shared" si="110"/>
        <v>28734.25</v>
      </c>
      <c r="S195" s="73">
        <f t="shared" si="110"/>
        <v>29560.5</v>
      </c>
      <c r="T195" s="73">
        <f t="shared" si="110"/>
        <v>30386.75</v>
      </c>
      <c r="U195" s="73">
        <f t="shared" si="110"/>
        <v>31213</v>
      </c>
      <c r="V195" s="73">
        <f t="shared" si="110"/>
        <v>32039.25</v>
      </c>
      <c r="W195" s="73">
        <f t="shared" si="110"/>
        <v>32865.5</v>
      </c>
      <c r="X195" s="73">
        <f t="shared" si="110"/>
        <v>33691.75</v>
      </c>
      <c r="Y195" s="73">
        <f t="shared" si="110"/>
        <v>34518</v>
      </c>
      <c r="Z195" s="73">
        <f t="shared" si="110"/>
        <v>35344.25</v>
      </c>
      <c r="AA195" s="73">
        <f t="shared" si="110"/>
        <v>36170.5</v>
      </c>
      <c r="AB195" s="73">
        <f t="shared" si="110"/>
        <v>36996.75</v>
      </c>
      <c r="AC195" s="73">
        <f t="shared" si="110"/>
        <v>37823</v>
      </c>
      <c r="AD195" s="73">
        <f t="shared" si="110"/>
        <v>38649.25</v>
      </c>
      <c r="AE195" s="73">
        <f t="shared" si="110"/>
        <v>39475.5</v>
      </c>
      <c r="AF195" s="73">
        <f t="shared" si="110"/>
        <v>40301.75</v>
      </c>
      <c r="AG195" s="73">
        <f t="shared" si="110"/>
        <v>41128</v>
      </c>
      <c r="AH195" s="73">
        <f t="shared" si="110"/>
        <v>41954.25</v>
      </c>
      <c r="AI195" s="73">
        <f t="shared" si="110"/>
        <v>42780.5</v>
      </c>
      <c r="AJ195" s="72"/>
    </row>
    <row r="196" spans="2:35" s="68" customFormat="1" ht="22.5" customHeight="1">
      <c r="B196" s="151">
        <v>11</v>
      </c>
      <c r="C196" s="75" t="s">
        <v>14</v>
      </c>
      <c r="D196" s="62" t="s">
        <v>4</v>
      </c>
      <c r="E196" s="62">
        <v>4115</v>
      </c>
      <c r="F196" s="62">
        <f>E196+275</f>
        <v>4390</v>
      </c>
      <c r="G196" s="62">
        <f aca="true" t="shared" si="111" ref="G196:AI196">F196+275</f>
        <v>4665</v>
      </c>
      <c r="H196" s="62">
        <f t="shared" si="111"/>
        <v>4940</v>
      </c>
      <c r="I196" s="62">
        <f t="shared" si="111"/>
        <v>5215</v>
      </c>
      <c r="J196" s="62">
        <f t="shared" si="111"/>
        <v>5490</v>
      </c>
      <c r="K196" s="62">
        <f t="shared" si="111"/>
        <v>5765</v>
      </c>
      <c r="L196" s="62">
        <f t="shared" si="111"/>
        <v>6040</v>
      </c>
      <c r="M196" s="62">
        <f t="shared" si="111"/>
        <v>6315</v>
      </c>
      <c r="N196" s="62">
        <f t="shared" si="111"/>
        <v>6590</v>
      </c>
      <c r="O196" s="62">
        <f t="shared" si="111"/>
        <v>6865</v>
      </c>
      <c r="P196" s="62">
        <f t="shared" si="111"/>
        <v>7140</v>
      </c>
      <c r="Q196" s="62">
        <f t="shared" si="111"/>
        <v>7415</v>
      </c>
      <c r="R196" s="62">
        <f t="shared" si="111"/>
        <v>7690</v>
      </c>
      <c r="S196" s="62">
        <f t="shared" si="111"/>
        <v>7965</v>
      </c>
      <c r="T196" s="62">
        <f t="shared" si="111"/>
        <v>8240</v>
      </c>
      <c r="U196" s="62">
        <f t="shared" si="111"/>
        <v>8515</v>
      </c>
      <c r="V196" s="62">
        <f t="shared" si="111"/>
        <v>8790</v>
      </c>
      <c r="W196" s="62">
        <f t="shared" si="111"/>
        <v>9065</v>
      </c>
      <c r="X196" s="62">
        <f t="shared" si="111"/>
        <v>9340</v>
      </c>
      <c r="Y196" s="62">
        <f t="shared" si="111"/>
        <v>9615</v>
      </c>
      <c r="Z196" s="62">
        <f t="shared" si="111"/>
        <v>9890</v>
      </c>
      <c r="AA196" s="62">
        <f t="shared" si="111"/>
        <v>10165</v>
      </c>
      <c r="AB196" s="62">
        <f t="shared" si="111"/>
        <v>10440</v>
      </c>
      <c r="AC196" s="62">
        <f t="shared" si="111"/>
        <v>10715</v>
      </c>
      <c r="AD196" s="62">
        <f t="shared" si="111"/>
        <v>10990</v>
      </c>
      <c r="AE196" s="62">
        <f t="shared" si="111"/>
        <v>11265</v>
      </c>
      <c r="AF196" s="62">
        <f t="shared" si="111"/>
        <v>11540</v>
      </c>
      <c r="AG196" s="62">
        <f t="shared" si="111"/>
        <v>11815</v>
      </c>
      <c r="AH196" s="62">
        <f t="shared" si="111"/>
        <v>12090</v>
      </c>
      <c r="AI196" s="62">
        <f t="shared" si="111"/>
        <v>12365</v>
      </c>
    </row>
    <row r="197" spans="2:35" s="89" customFormat="1" ht="22.5" customHeight="1">
      <c r="B197" s="152"/>
      <c r="C197" s="87" t="s">
        <v>38</v>
      </c>
      <c r="D197" s="88" t="s">
        <v>26</v>
      </c>
      <c r="E197" s="88">
        <v>6600</v>
      </c>
      <c r="F197" s="88">
        <f>E197+460</f>
        <v>7060</v>
      </c>
      <c r="G197" s="88">
        <f aca="true" t="shared" si="112" ref="G197:AI197">F197+460</f>
        <v>7520</v>
      </c>
      <c r="H197" s="88">
        <f t="shared" si="112"/>
        <v>7980</v>
      </c>
      <c r="I197" s="88">
        <f t="shared" si="112"/>
        <v>8440</v>
      </c>
      <c r="J197" s="88">
        <f t="shared" si="112"/>
        <v>8900</v>
      </c>
      <c r="K197" s="88">
        <f t="shared" si="112"/>
        <v>9360</v>
      </c>
      <c r="L197" s="88">
        <f t="shared" si="112"/>
        <v>9820</v>
      </c>
      <c r="M197" s="88">
        <f t="shared" si="112"/>
        <v>10280</v>
      </c>
      <c r="N197" s="88">
        <f t="shared" si="112"/>
        <v>10740</v>
      </c>
      <c r="O197" s="88">
        <f t="shared" si="112"/>
        <v>11200</v>
      </c>
      <c r="P197" s="88">
        <f t="shared" si="112"/>
        <v>11660</v>
      </c>
      <c r="Q197" s="88">
        <f t="shared" si="112"/>
        <v>12120</v>
      </c>
      <c r="R197" s="88">
        <f t="shared" si="112"/>
        <v>12580</v>
      </c>
      <c r="S197" s="88">
        <f t="shared" si="112"/>
        <v>13040</v>
      </c>
      <c r="T197" s="88">
        <f t="shared" si="112"/>
        <v>13500</v>
      </c>
      <c r="U197" s="88">
        <f t="shared" si="112"/>
        <v>13960</v>
      </c>
      <c r="V197" s="88">
        <f t="shared" si="112"/>
        <v>14420</v>
      </c>
      <c r="W197" s="88">
        <f t="shared" si="112"/>
        <v>14880</v>
      </c>
      <c r="X197" s="88">
        <f t="shared" si="112"/>
        <v>15340</v>
      </c>
      <c r="Y197" s="88">
        <f t="shared" si="112"/>
        <v>15800</v>
      </c>
      <c r="Z197" s="88">
        <f t="shared" si="112"/>
        <v>16260</v>
      </c>
      <c r="AA197" s="88">
        <f t="shared" si="112"/>
        <v>16720</v>
      </c>
      <c r="AB197" s="88">
        <f t="shared" si="112"/>
        <v>17180</v>
      </c>
      <c r="AC197" s="88">
        <f t="shared" si="112"/>
        <v>17640</v>
      </c>
      <c r="AD197" s="88">
        <f t="shared" si="112"/>
        <v>18100</v>
      </c>
      <c r="AE197" s="88">
        <f t="shared" si="112"/>
        <v>18560</v>
      </c>
      <c r="AF197" s="88">
        <f t="shared" si="112"/>
        <v>19020</v>
      </c>
      <c r="AG197" s="88">
        <f t="shared" si="112"/>
        <v>19480</v>
      </c>
      <c r="AH197" s="88">
        <f t="shared" si="112"/>
        <v>19940</v>
      </c>
      <c r="AI197" s="88">
        <f t="shared" si="112"/>
        <v>20400</v>
      </c>
    </row>
    <row r="198" spans="2:35" s="68" customFormat="1" ht="22.5" customHeight="1">
      <c r="B198" s="152"/>
      <c r="C198" s="155" t="s">
        <v>58</v>
      </c>
      <c r="D198" s="156"/>
      <c r="E198" s="69">
        <f aca="true" t="shared" si="113" ref="E198:AI198">E196*15/100</f>
        <v>617.25</v>
      </c>
      <c r="F198" s="69">
        <f t="shared" si="113"/>
        <v>658.5</v>
      </c>
      <c r="G198" s="69">
        <f t="shared" si="113"/>
        <v>699.75</v>
      </c>
      <c r="H198" s="69">
        <f t="shared" si="113"/>
        <v>741</v>
      </c>
      <c r="I198" s="69">
        <f t="shared" si="113"/>
        <v>782.25</v>
      </c>
      <c r="J198" s="69">
        <f t="shared" si="113"/>
        <v>823.5</v>
      </c>
      <c r="K198" s="69">
        <f t="shared" si="113"/>
        <v>864.75</v>
      </c>
      <c r="L198" s="69">
        <f t="shared" si="113"/>
        <v>906</v>
      </c>
      <c r="M198" s="69">
        <f t="shared" si="113"/>
        <v>947.25</v>
      </c>
      <c r="N198" s="69">
        <f t="shared" si="113"/>
        <v>988.5</v>
      </c>
      <c r="O198" s="69">
        <f t="shared" si="113"/>
        <v>1029.75</v>
      </c>
      <c r="P198" s="69">
        <f t="shared" si="113"/>
        <v>1071</v>
      </c>
      <c r="Q198" s="69">
        <f t="shared" si="113"/>
        <v>1112.25</v>
      </c>
      <c r="R198" s="69">
        <f t="shared" si="113"/>
        <v>1153.5</v>
      </c>
      <c r="S198" s="69">
        <f t="shared" si="113"/>
        <v>1194.75</v>
      </c>
      <c r="T198" s="69">
        <f t="shared" si="113"/>
        <v>1236</v>
      </c>
      <c r="U198" s="69">
        <f t="shared" si="113"/>
        <v>1277.25</v>
      </c>
      <c r="V198" s="69">
        <f t="shared" si="113"/>
        <v>1318.5</v>
      </c>
      <c r="W198" s="69">
        <f t="shared" si="113"/>
        <v>1359.75</v>
      </c>
      <c r="X198" s="69">
        <f t="shared" si="113"/>
        <v>1401</v>
      </c>
      <c r="Y198" s="69">
        <f t="shared" si="113"/>
        <v>1442.25</v>
      </c>
      <c r="Z198" s="69">
        <f t="shared" si="113"/>
        <v>1483.5</v>
      </c>
      <c r="AA198" s="69">
        <f t="shared" si="113"/>
        <v>1524.75</v>
      </c>
      <c r="AB198" s="69">
        <f t="shared" si="113"/>
        <v>1566</v>
      </c>
      <c r="AC198" s="69">
        <f t="shared" si="113"/>
        <v>1607.25</v>
      </c>
      <c r="AD198" s="69">
        <f t="shared" si="113"/>
        <v>1648.5</v>
      </c>
      <c r="AE198" s="69">
        <f t="shared" si="113"/>
        <v>1689.75</v>
      </c>
      <c r="AF198" s="69">
        <f t="shared" si="113"/>
        <v>1731</v>
      </c>
      <c r="AG198" s="69">
        <f t="shared" si="113"/>
        <v>1772.25</v>
      </c>
      <c r="AH198" s="69">
        <f t="shared" si="113"/>
        <v>1813.5</v>
      </c>
      <c r="AI198" s="69">
        <f t="shared" si="113"/>
        <v>1854.75</v>
      </c>
    </row>
    <row r="199" spans="2:35" s="68" customFormat="1" ht="22.5" customHeight="1">
      <c r="B199" s="152"/>
      <c r="C199" s="155" t="s">
        <v>80</v>
      </c>
      <c r="D199" s="156"/>
      <c r="E199" s="69">
        <f aca="true" t="shared" si="114" ref="E199:AI199">E197*20/100</f>
        <v>1320</v>
      </c>
      <c r="F199" s="69">
        <f t="shared" si="114"/>
        <v>1412</v>
      </c>
      <c r="G199" s="69">
        <f t="shared" si="114"/>
        <v>1504</v>
      </c>
      <c r="H199" s="69">
        <f t="shared" si="114"/>
        <v>1596</v>
      </c>
      <c r="I199" s="69">
        <f t="shared" si="114"/>
        <v>1688</v>
      </c>
      <c r="J199" s="69">
        <f t="shared" si="114"/>
        <v>1780</v>
      </c>
      <c r="K199" s="69">
        <f t="shared" si="114"/>
        <v>1872</v>
      </c>
      <c r="L199" s="69">
        <f t="shared" si="114"/>
        <v>1964</v>
      </c>
      <c r="M199" s="69">
        <f t="shared" si="114"/>
        <v>2056</v>
      </c>
      <c r="N199" s="69">
        <f t="shared" si="114"/>
        <v>2148</v>
      </c>
      <c r="O199" s="69">
        <f t="shared" si="114"/>
        <v>2240</v>
      </c>
      <c r="P199" s="69">
        <f t="shared" si="114"/>
        <v>2332</v>
      </c>
      <c r="Q199" s="69">
        <f t="shared" si="114"/>
        <v>2424</v>
      </c>
      <c r="R199" s="69">
        <f t="shared" si="114"/>
        <v>2516</v>
      </c>
      <c r="S199" s="69">
        <f t="shared" si="114"/>
        <v>2608</v>
      </c>
      <c r="T199" s="69">
        <f t="shared" si="114"/>
        <v>2700</v>
      </c>
      <c r="U199" s="69">
        <f t="shared" si="114"/>
        <v>2792</v>
      </c>
      <c r="V199" s="69">
        <f t="shared" si="114"/>
        <v>2884</v>
      </c>
      <c r="W199" s="69">
        <f t="shared" si="114"/>
        <v>2976</v>
      </c>
      <c r="X199" s="69">
        <f t="shared" si="114"/>
        <v>3068</v>
      </c>
      <c r="Y199" s="69">
        <f t="shared" si="114"/>
        <v>3160</v>
      </c>
      <c r="Z199" s="69">
        <f t="shared" si="114"/>
        <v>3252</v>
      </c>
      <c r="AA199" s="69">
        <f t="shared" si="114"/>
        <v>3344</v>
      </c>
      <c r="AB199" s="69">
        <f t="shared" si="114"/>
        <v>3436</v>
      </c>
      <c r="AC199" s="69">
        <f t="shared" si="114"/>
        <v>3528</v>
      </c>
      <c r="AD199" s="69">
        <f t="shared" si="114"/>
        <v>3620</v>
      </c>
      <c r="AE199" s="69">
        <f t="shared" si="114"/>
        <v>3712</v>
      </c>
      <c r="AF199" s="69">
        <f t="shared" si="114"/>
        <v>3804</v>
      </c>
      <c r="AG199" s="69">
        <f t="shared" si="114"/>
        <v>3896</v>
      </c>
      <c r="AH199" s="69">
        <f t="shared" si="114"/>
        <v>3988</v>
      </c>
      <c r="AI199" s="69">
        <f t="shared" si="114"/>
        <v>4080</v>
      </c>
    </row>
    <row r="200" spans="2:35" s="90" customFormat="1" ht="22.5" customHeight="1">
      <c r="B200" s="152"/>
      <c r="C200" s="149" t="s">
        <v>79</v>
      </c>
      <c r="D200" s="150"/>
      <c r="E200" s="145">
        <v>8600</v>
      </c>
      <c r="F200" s="145">
        <f>E200+600</f>
        <v>9200</v>
      </c>
      <c r="G200" s="145">
        <f aca="true" t="shared" si="115" ref="G200:AI200">F200+600</f>
        <v>9800</v>
      </c>
      <c r="H200" s="145">
        <f t="shared" si="115"/>
        <v>10400</v>
      </c>
      <c r="I200" s="145">
        <f t="shared" si="115"/>
        <v>11000</v>
      </c>
      <c r="J200" s="145">
        <f t="shared" si="115"/>
        <v>11600</v>
      </c>
      <c r="K200" s="145">
        <f t="shared" si="115"/>
        <v>12200</v>
      </c>
      <c r="L200" s="145">
        <f t="shared" si="115"/>
        <v>12800</v>
      </c>
      <c r="M200" s="145">
        <f t="shared" si="115"/>
        <v>13400</v>
      </c>
      <c r="N200" s="145">
        <f t="shared" si="115"/>
        <v>14000</v>
      </c>
      <c r="O200" s="145">
        <f t="shared" si="115"/>
        <v>14600</v>
      </c>
      <c r="P200" s="145">
        <f t="shared" si="115"/>
        <v>15200</v>
      </c>
      <c r="Q200" s="145">
        <f t="shared" si="115"/>
        <v>15800</v>
      </c>
      <c r="R200" s="145">
        <f t="shared" si="115"/>
        <v>16400</v>
      </c>
      <c r="S200" s="145">
        <f t="shared" si="115"/>
        <v>17000</v>
      </c>
      <c r="T200" s="145">
        <f t="shared" si="115"/>
        <v>17600</v>
      </c>
      <c r="U200" s="145">
        <f t="shared" si="115"/>
        <v>18200</v>
      </c>
      <c r="V200" s="145">
        <f t="shared" si="115"/>
        <v>18800</v>
      </c>
      <c r="W200" s="145">
        <f t="shared" si="115"/>
        <v>19400</v>
      </c>
      <c r="X200" s="145">
        <f t="shared" si="115"/>
        <v>20000</v>
      </c>
      <c r="Y200" s="145">
        <f t="shared" si="115"/>
        <v>20600</v>
      </c>
      <c r="Z200" s="145">
        <f t="shared" si="115"/>
        <v>21200</v>
      </c>
      <c r="AA200" s="145">
        <f t="shared" si="115"/>
        <v>21800</v>
      </c>
      <c r="AB200" s="145">
        <f t="shared" si="115"/>
        <v>22400</v>
      </c>
      <c r="AC200" s="145">
        <f t="shared" si="115"/>
        <v>23000</v>
      </c>
      <c r="AD200" s="145">
        <f t="shared" si="115"/>
        <v>23600</v>
      </c>
      <c r="AE200" s="145">
        <f t="shared" si="115"/>
        <v>24200</v>
      </c>
      <c r="AF200" s="145">
        <f t="shared" si="115"/>
        <v>24800</v>
      </c>
      <c r="AG200" s="145">
        <f t="shared" si="115"/>
        <v>25400</v>
      </c>
      <c r="AH200" s="145">
        <f t="shared" si="115"/>
        <v>26000</v>
      </c>
      <c r="AI200" s="145">
        <f t="shared" si="115"/>
        <v>26600</v>
      </c>
    </row>
    <row r="201" spans="2:36" s="99" customFormat="1" ht="22.5" customHeight="1" thickBot="1">
      <c r="B201" s="152"/>
      <c r="C201" s="163" t="s">
        <v>102</v>
      </c>
      <c r="D201" s="164"/>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98"/>
    </row>
    <row r="202" spans="2:36" s="67" customFormat="1" ht="22.5" customHeight="1">
      <c r="B202" s="152"/>
      <c r="C202" s="157" t="s">
        <v>53</v>
      </c>
      <c r="D202" s="158"/>
      <c r="E202" s="71">
        <v>1234</v>
      </c>
      <c r="F202" s="71">
        <v>1234</v>
      </c>
      <c r="G202" s="71">
        <v>1234</v>
      </c>
      <c r="H202" s="71">
        <v>1234</v>
      </c>
      <c r="I202" s="71">
        <v>1234</v>
      </c>
      <c r="J202" s="71">
        <v>1234</v>
      </c>
      <c r="K202" s="71">
        <v>1234</v>
      </c>
      <c r="L202" s="71">
        <v>1234</v>
      </c>
      <c r="M202" s="71">
        <v>1234</v>
      </c>
      <c r="N202" s="71">
        <v>1234</v>
      </c>
      <c r="O202" s="71">
        <v>1234</v>
      </c>
      <c r="P202" s="71">
        <v>1234</v>
      </c>
      <c r="Q202" s="71">
        <v>1234</v>
      </c>
      <c r="R202" s="71">
        <v>1234</v>
      </c>
      <c r="S202" s="71">
        <v>1234</v>
      </c>
      <c r="T202" s="71">
        <v>1234</v>
      </c>
      <c r="U202" s="71">
        <v>1234</v>
      </c>
      <c r="V202" s="71">
        <v>1234</v>
      </c>
      <c r="W202" s="71">
        <v>1234</v>
      </c>
      <c r="X202" s="71">
        <v>1234</v>
      </c>
      <c r="Y202" s="71">
        <v>1234</v>
      </c>
      <c r="Z202" s="71">
        <v>1234</v>
      </c>
      <c r="AA202" s="71">
        <v>1234</v>
      </c>
      <c r="AB202" s="71">
        <v>1234</v>
      </c>
      <c r="AC202" s="71">
        <v>1234</v>
      </c>
      <c r="AD202" s="71">
        <v>1234</v>
      </c>
      <c r="AE202" s="71">
        <v>1234</v>
      </c>
      <c r="AF202" s="71">
        <v>1234</v>
      </c>
      <c r="AG202" s="71">
        <v>1234</v>
      </c>
      <c r="AH202" s="71">
        <v>1234</v>
      </c>
      <c r="AI202" s="71">
        <v>1234</v>
      </c>
      <c r="AJ202" s="72"/>
    </row>
    <row r="203" spans="2:36" s="67" customFormat="1" ht="22.5" customHeight="1">
      <c r="B203" s="152"/>
      <c r="C203" s="157" t="s">
        <v>54</v>
      </c>
      <c r="D203" s="158"/>
      <c r="E203" s="71">
        <v>1375</v>
      </c>
      <c r="F203" s="71">
        <v>1375</v>
      </c>
      <c r="G203" s="71">
        <v>1375</v>
      </c>
      <c r="H203" s="71">
        <v>1375</v>
      </c>
      <c r="I203" s="71">
        <v>1375</v>
      </c>
      <c r="J203" s="71">
        <v>1375</v>
      </c>
      <c r="K203" s="71">
        <v>1375</v>
      </c>
      <c r="L203" s="71">
        <v>1375</v>
      </c>
      <c r="M203" s="71">
        <v>1375</v>
      </c>
      <c r="N203" s="71">
        <v>1375</v>
      </c>
      <c r="O203" s="71">
        <v>1375</v>
      </c>
      <c r="P203" s="71">
        <v>1375</v>
      </c>
      <c r="Q203" s="71">
        <v>1375</v>
      </c>
      <c r="R203" s="71">
        <v>1375</v>
      </c>
      <c r="S203" s="71">
        <v>1375</v>
      </c>
      <c r="T203" s="71">
        <v>1375</v>
      </c>
      <c r="U203" s="71">
        <v>1375</v>
      </c>
      <c r="V203" s="71">
        <v>1375</v>
      </c>
      <c r="W203" s="71">
        <v>1375</v>
      </c>
      <c r="X203" s="71">
        <v>1375</v>
      </c>
      <c r="Y203" s="71">
        <v>1375</v>
      </c>
      <c r="Z203" s="71">
        <v>1375</v>
      </c>
      <c r="AA203" s="71">
        <v>1375</v>
      </c>
      <c r="AB203" s="71">
        <v>1375</v>
      </c>
      <c r="AC203" s="71">
        <v>1375</v>
      </c>
      <c r="AD203" s="71">
        <v>1375</v>
      </c>
      <c r="AE203" s="71">
        <v>1375</v>
      </c>
      <c r="AF203" s="71">
        <v>1375</v>
      </c>
      <c r="AG203" s="71">
        <v>1375</v>
      </c>
      <c r="AH203" s="71">
        <v>1375</v>
      </c>
      <c r="AI203" s="71">
        <v>1375</v>
      </c>
      <c r="AJ203" s="72"/>
    </row>
    <row r="204" spans="2:36" s="67" customFormat="1" ht="22.5" customHeight="1">
      <c r="B204" s="152"/>
      <c r="C204" s="157" t="s">
        <v>81</v>
      </c>
      <c r="D204" s="158"/>
      <c r="E204" s="73">
        <f aca="true" t="shared" si="116" ref="E204:AI204">E196/2</f>
        <v>2057.5</v>
      </c>
      <c r="F204" s="73">
        <f t="shared" si="116"/>
        <v>2195</v>
      </c>
      <c r="G204" s="73">
        <f t="shared" si="116"/>
        <v>2332.5</v>
      </c>
      <c r="H204" s="73">
        <f t="shared" si="116"/>
        <v>2470</v>
      </c>
      <c r="I204" s="73">
        <f t="shared" si="116"/>
        <v>2607.5</v>
      </c>
      <c r="J204" s="73">
        <f t="shared" si="116"/>
        <v>2745</v>
      </c>
      <c r="K204" s="73">
        <f t="shared" si="116"/>
        <v>2882.5</v>
      </c>
      <c r="L204" s="73">
        <f t="shared" si="116"/>
        <v>3020</v>
      </c>
      <c r="M204" s="73">
        <f t="shared" si="116"/>
        <v>3157.5</v>
      </c>
      <c r="N204" s="73">
        <f t="shared" si="116"/>
        <v>3295</v>
      </c>
      <c r="O204" s="73">
        <f t="shared" si="116"/>
        <v>3432.5</v>
      </c>
      <c r="P204" s="73">
        <f t="shared" si="116"/>
        <v>3570</v>
      </c>
      <c r="Q204" s="73">
        <f t="shared" si="116"/>
        <v>3707.5</v>
      </c>
      <c r="R204" s="73">
        <f t="shared" si="116"/>
        <v>3845</v>
      </c>
      <c r="S204" s="73">
        <f t="shared" si="116"/>
        <v>3982.5</v>
      </c>
      <c r="T204" s="73">
        <f t="shared" si="116"/>
        <v>4120</v>
      </c>
      <c r="U204" s="73">
        <f t="shared" si="116"/>
        <v>4257.5</v>
      </c>
      <c r="V204" s="73">
        <f t="shared" si="116"/>
        <v>4395</v>
      </c>
      <c r="W204" s="73">
        <f t="shared" si="116"/>
        <v>4532.5</v>
      </c>
      <c r="X204" s="73">
        <f t="shared" si="116"/>
        <v>4670</v>
      </c>
      <c r="Y204" s="73">
        <f t="shared" si="116"/>
        <v>4807.5</v>
      </c>
      <c r="Z204" s="73">
        <f t="shared" si="116"/>
        <v>4945</v>
      </c>
      <c r="AA204" s="73">
        <f t="shared" si="116"/>
        <v>5082.5</v>
      </c>
      <c r="AB204" s="73">
        <f t="shared" si="116"/>
        <v>5220</v>
      </c>
      <c r="AC204" s="73">
        <f t="shared" si="116"/>
        <v>5357.5</v>
      </c>
      <c r="AD204" s="73">
        <f t="shared" si="116"/>
        <v>5495</v>
      </c>
      <c r="AE204" s="73">
        <f t="shared" si="116"/>
        <v>5632.5</v>
      </c>
      <c r="AF204" s="73">
        <f t="shared" si="116"/>
        <v>5770</v>
      </c>
      <c r="AG204" s="73">
        <f t="shared" si="116"/>
        <v>5907.5</v>
      </c>
      <c r="AH204" s="73">
        <f t="shared" si="116"/>
        <v>6045</v>
      </c>
      <c r="AI204" s="73">
        <f t="shared" si="116"/>
        <v>6182.5</v>
      </c>
      <c r="AJ204" s="72"/>
    </row>
    <row r="205" spans="2:36" s="67" customFormat="1" ht="22.5" customHeight="1">
      <c r="B205" s="152"/>
      <c r="C205" s="157" t="s">
        <v>82</v>
      </c>
      <c r="D205" s="158"/>
      <c r="E205" s="71">
        <v>2856</v>
      </c>
      <c r="F205" s="71">
        <v>2856</v>
      </c>
      <c r="G205" s="71">
        <v>2856</v>
      </c>
      <c r="H205" s="71">
        <v>2856</v>
      </c>
      <c r="I205" s="71">
        <v>2856</v>
      </c>
      <c r="J205" s="71">
        <v>2856</v>
      </c>
      <c r="K205" s="71">
        <v>2856</v>
      </c>
      <c r="L205" s="71">
        <v>2856</v>
      </c>
      <c r="M205" s="71">
        <v>2856</v>
      </c>
      <c r="N205" s="71">
        <v>2856</v>
      </c>
      <c r="O205" s="71">
        <v>2856</v>
      </c>
      <c r="P205" s="71">
        <v>2856</v>
      </c>
      <c r="Q205" s="71">
        <v>2856</v>
      </c>
      <c r="R205" s="71">
        <v>2856</v>
      </c>
      <c r="S205" s="71">
        <v>2856</v>
      </c>
      <c r="T205" s="71">
        <v>2856</v>
      </c>
      <c r="U205" s="71">
        <v>2856</v>
      </c>
      <c r="V205" s="71">
        <v>2856</v>
      </c>
      <c r="W205" s="71">
        <v>2856</v>
      </c>
      <c r="X205" s="71">
        <v>2856</v>
      </c>
      <c r="Y205" s="71">
        <v>2856</v>
      </c>
      <c r="Z205" s="71">
        <v>2856</v>
      </c>
      <c r="AA205" s="71">
        <v>2856</v>
      </c>
      <c r="AB205" s="71">
        <v>2856</v>
      </c>
      <c r="AC205" s="71">
        <v>2856</v>
      </c>
      <c r="AD205" s="71">
        <v>2856</v>
      </c>
      <c r="AE205" s="71">
        <v>2856</v>
      </c>
      <c r="AF205" s="71">
        <v>2856</v>
      </c>
      <c r="AG205" s="71">
        <v>2856</v>
      </c>
      <c r="AH205" s="71">
        <v>2856</v>
      </c>
      <c r="AI205" s="71">
        <v>2856</v>
      </c>
      <c r="AJ205" s="72"/>
    </row>
    <row r="206" spans="2:36" s="67" customFormat="1" ht="22.5" customHeight="1">
      <c r="B206" s="152"/>
      <c r="C206" s="157" t="s">
        <v>83</v>
      </c>
      <c r="D206" s="158"/>
      <c r="E206" s="71">
        <v>0</v>
      </c>
      <c r="F206" s="71">
        <v>0</v>
      </c>
      <c r="G206" s="71">
        <v>0</v>
      </c>
      <c r="H206" s="71">
        <v>0</v>
      </c>
      <c r="I206" s="71">
        <v>0</v>
      </c>
      <c r="J206" s="71">
        <v>0</v>
      </c>
      <c r="K206" s="71">
        <v>0</v>
      </c>
      <c r="L206" s="71">
        <v>0</v>
      </c>
      <c r="M206" s="71">
        <v>0</v>
      </c>
      <c r="N206" s="71">
        <v>0</v>
      </c>
      <c r="O206" s="71">
        <v>0</v>
      </c>
      <c r="P206" s="71">
        <v>0</v>
      </c>
      <c r="Q206" s="71">
        <v>0</v>
      </c>
      <c r="R206" s="71">
        <v>0</v>
      </c>
      <c r="S206" s="71">
        <v>0</v>
      </c>
      <c r="T206" s="71">
        <v>0</v>
      </c>
      <c r="U206" s="71">
        <v>0</v>
      </c>
      <c r="V206" s="71">
        <v>0</v>
      </c>
      <c r="W206" s="71">
        <v>0</v>
      </c>
      <c r="X206" s="71">
        <v>0</v>
      </c>
      <c r="Y206" s="71">
        <v>0</v>
      </c>
      <c r="Z206" s="71">
        <v>0</v>
      </c>
      <c r="AA206" s="71">
        <v>0</v>
      </c>
      <c r="AB206" s="71">
        <v>0</v>
      </c>
      <c r="AC206" s="71">
        <v>0</v>
      </c>
      <c r="AD206" s="71">
        <v>0</v>
      </c>
      <c r="AE206" s="71">
        <v>0</v>
      </c>
      <c r="AF206" s="71">
        <v>0</v>
      </c>
      <c r="AG206" s="71">
        <v>0</v>
      </c>
      <c r="AH206" s="71">
        <v>0</v>
      </c>
      <c r="AI206" s="71">
        <v>0</v>
      </c>
      <c r="AJ206" s="72"/>
    </row>
    <row r="207" spans="2:36" s="67" customFormat="1" ht="22.5" customHeight="1">
      <c r="B207" s="152"/>
      <c r="C207" s="157" t="s">
        <v>55</v>
      </c>
      <c r="D207" s="158"/>
      <c r="E207" s="71">
        <v>0</v>
      </c>
      <c r="F207" s="71">
        <v>0</v>
      </c>
      <c r="G207" s="71">
        <v>0</v>
      </c>
      <c r="H207" s="71">
        <v>0</v>
      </c>
      <c r="I207" s="71">
        <v>0</v>
      </c>
      <c r="J207" s="71">
        <v>0</v>
      </c>
      <c r="K207" s="71">
        <v>0</v>
      </c>
      <c r="L207" s="71">
        <v>0</v>
      </c>
      <c r="M207" s="71">
        <v>0</v>
      </c>
      <c r="N207" s="71">
        <v>0</v>
      </c>
      <c r="O207" s="71">
        <v>0</v>
      </c>
      <c r="P207" s="71">
        <v>0</v>
      </c>
      <c r="Q207" s="71">
        <v>0</v>
      </c>
      <c r="R207" s="71">
        <v>0</v>
      </c>
      <c r="S207" s="71">
        <v>0</v>
      </c>
      <c r="T207" s="71">
        <v>0</v>
      </c>
      <c r="U207" s="71">
        <v>0</v>
      </c>
      <c r="V207" s="71">
        <v>0</v>
      </c>
      <c r="W207" s="71">
        <v>0</v>
      </c>
      <c r="X207" s="71">
        <v>0</v>
      </c>
      <c r="Y207" s="71">
        <v>0</v>
      </c>
      <c r="Z207" s="71">
        <v>0</v>
      </c>
      <c r="AA207" s="71">
        <v>0</v>
      </c>
      <c r="AB207" s="71">
        <v>0</v>
      </c>
      <c r="AC207" s="71">
        <v>0</v>
      </c>
      <c r="AD207" s="71">
        <v>0</v>
      </c>
      <c r="AE207" s="71">
        <v>0</v>
      </c>
      <c r="AF207" s="71">
        <v>0</v>
      </c>
      <c r="AG207" s="71">
        <v>0</v>
      </c>
      <c r="AH207" s="71">
        <v>0</v>
      </c>
      <c r="AI207" s="71">
        <v>0</v>
      </c>
      <c r="AJ207" s="72"/>
    </row>
    <row r="208" spans="2:36" s="67" customFormat="1" ht="22.5" customHeight="1">
      <c r="B208" s="152"/>
      <c r="C208" s="157" t="s">
        <v>84</v>
      </c>
      <c r="D208" s="158"/>
      <c r="E208" s="71">
        <v>0</v>
      </c>
      <c r="F208" s="71">
        <v>0</v>
      </c>
      <c r="G208" s="71">
        <v>0</v>
      </c>
      <c r="H208" s="71">
        <v>0</v>
      </c>
      <c r="I208" s="71">
        <v>0</v>
      </c>
      <c r="J208" s="71">
        <v>0</v>
      </c>
      <c r="K208" s="71">
        <v>0</v>
      </c>
      <c r="L208" s="71">
        <v>0</v>
      </c>
      <c r="M208" s="71">
        <v>0</v>
      </c>
      <c r="N208" s="71">
        <v>0</v>
      </c>
      <c r="O208" s="71">
        <v>0</v>
      </c>
      <c r="P208" s="71">
        <v>0</v>
      </c>
      <c r="Q208" s="71">
        <v>0</v>
      </c>
      <c r="R208" s="71">
        <v>0</v>
      </c>
      <c r="S208" s="71">
        <v>0</v>
      </c>
      <c r="T208" s="71">
        <v>0</v>
      </c>
      <c r="U208" s="71">
        <v>0</v>
      </c>
      <c r="V208" s="71">
        <v>0</v>
      </c>
      <c r="W208" s="71">
        <v>0</v>
      </c>
      <c r="X208" s="71">
        <v>0</v>
      </c>
      <c r="Y208" s="71">
        <v>0</v>
      </c>
      <c r="Z208" s="71">
        <v>0</v>
      </c>
      <c r="AA208" s="71">
        <v>0</v>
      </c>
      <c r="AB208" s="71">
        <v>0</v>
      </c>
      <c r="AC208" s="71">
        <v>0</v>
      </c>
      <c r="AD208" s="71">
        <v>0</v>
      </c>
      <c r="AE208" s="71">
        <v>0</v>
      </c>
      <c r="AF208" s="71">
        <v>0</v>
      </c>
      <c r="AG208" s="71">
        <v>0</v>
      </c>
      <c r="AH208" s="71">
        <v>0</v>
      </c>
      <c r="AI208" s="71">
        <v>0</v>
      </c>
      <c r="AJ208" s="72"/>
    </row>
    <row r="209" spans="2:36" s="67" customFormat="1" ht="22.5" customHeight="1">
      <c r="B209" s="152"/>
      <c r="C209" s="157" t="s">
        <v>66</v>
      </c>
      <c r="D209" s="158"/>
      <c r="E209" s="71">
        <v>0</v>
      </c>
      <c r="F209" s="71">
        <v>0</v>
      </c>
      <c r="G209" s="71">
        <v>0</v>
      </c>
      <c r="H209" s="71">
        <v>0</v>
      </c>
      <c r="I209" s="71">
        <v>0</v>
      </c>
      <c r="J209" s="71">
        <v>0</v>
      </c>
      <c r="K209" s="71">
        <v>0</v>
      </c>
      <c r="L209" s="71">
        <v>0</v>
      </c>
      <c r="M209" s="71">
        <v>0</v>
      </c>
      <c r="N209" s="71">
        <v>0</v>
      </c>
      <c r="O209" s="71">
        <v>0</v>
      </c>
      <c r="P209" s="71">
        <v>0</v>
      </c>
      <c r="Q209" s="71">
        <v>0</v>
      </c>
      <c r="R209" s="71">
        <v>0</v>
      </c>
      <c r="S209" s="71">
        <v>0</v>
      </c>
      <c r="T209" s="71">
        <v>0</v>
      </c>
      <c r="U209" s="71">
        <v>0</v>
      </c>
      <c r="V209" s="71">
        <v>0</v>
      </c>
      <c r="W209" s="71">
        <v>0</v>
      </c>
      <c r="X209" s="71">
        <v>0</v>
      </c>
      <c r="Y209" s="71">
        <v>0</v>
      </c>
      <c r="Z209" s="71">
        <v>0</v>
      </c>
      <c r="AA209" s="71">
        <v>0</v>
      </c>
      <c r="AB209" s="71">
        <v>0</v>
      </c>
      <c r="AC209" s="71">
        <v>0</v>
      </c>
      <c r="AD209" s="71">
        <v>0</v>
      </c>
      <c r="AE209" s="71">
        <v>0</v>
      </c>
      <c r="AF209" s="71">
        <v>0</v>
      </c>
      <c r="AG209" s="71">
        <v>0</v>
      </c>
      <c r="AH209" s="71">
        <v>0</v>
      </c>
      <c r="AI209" s="71">
        <v>0</v>
      </c>
      <c r="AJ209" s="72"/>
    </row>
    <row r="210" spans="2:36" s="67" customFormat="1" ht="22.5" customHeight="1">
      <c r="B210" s="152"/>
      <c r="C210" s="157" t="s">
        <v>85</v>
      </c>
      <c r="D210" s="158"/>
      <c r="E210" s="71">
        <v>0</v>
      </c>
      <c r="F210" s="71">
        <v>0</v>
      </c>
      <c r="G210" s="71">
        <v>0</v>
      </c>
      <c r="H210" s="71">
        <v>0</v>
      </c>
      <c r="I210" s="71">
        <v>0</v>
      </c>
      <c r="J210" s="71">
        <v>0</v>
      </c>
      <c r="K210" s="71">
        <v>0</v>
      </c>
      <c r="L210" s="71">
        <v>0</v>
      </c>
      <c r="M210" s="71">
        <v>0</v>
      </c>
      <c r="N210" s="71">
        <v>0</v>
      </c>
      <c r="O210" s="71">
        <v>0</v>
      </c>
      <c r="P210" s="71">
        <v>0</v>
      </c>
      <c r="Q210" s="71">
        <v>0</v>
      </c>
      <c r="R210" s="71">
        <v>0</v>
      </c>
      <c r="S210" s="71">
        <v>0</v>
      </c>
      <c r="T210" s="71">
        <v>0</v>
      </c>
      <c r="U210" s="71">
        <v>0</v>
      </c>
      <c r="V210" s="71">
        <v>0</v>
      </c>
      <c r="W210" s="71">
        <v>0</v>
      </c>
      <c r="X210" s="71">
        <v>0</v>
      </c>
      <c r="Y210" s="71">
        <v>0</v>
      </c>
      <c r="Z210" s="71">
        <v>0</v>
      </c>
      <c r="AA210" s="71">
        <v>0</v>
      </c>
      <c r="AB210" s="71">
        <v>0</v>
      </c>
      <c r="AC210" s="71">
        <v>0</v>
      </c>
      <c r="AD210" s="71">
        <v>0</v>
      </c>
      <c r="AE210" s="71">
        <v>0</v>
      </c>
      <c r="AF210" s="71">
        <v>0</v>
      </c>
      <c r="AG210" s="71">
        <v>0</v>
      </c>
      <c r="AH210" s="71">
        <v>0</v>
      </c>
      <c r="AI210" s="71">
        <v>0</v>
      </c>
      <c r="AJ210" s="72"/>
    </row>
    <row r="211" spans="2:36" s="67" customFormat="1" ht="22.5" customHeight="1">
      <c r="B211" s="152"/>
      <c r="C211" s="157" t="s">
        <v>86</v>
      </c>
      <c r="D211" s="158"/>
      <c r="E211" s="71">
        <v>1000</v>
      </c>
      <c r="F211" s="71">
        <v>1000</v>
      </c>
      <c r="G211" s="71">
        <v>1000</v>
      </c>
      <c r="H211" s="71">
        <v>1000</v>
      </c>
      <c r="I211" s="71">
        <v>1000</v>
      </c>
      <c r="J211" s="71">
        <v>1000</v>
      </c>
      <c r="K211" s="71">
        <v>1000</v>
      </c>
      <c r="L211" s="71">
        <v>1000</v>
      </c>
      <c r="M211" s="71">
        <v>1000</v>
      </c>
      <c r="N211" s="71">
        <v>1000</v>
      </c>
      <c r="O211" s="71">
        <v>1000</v>
      </c>
      <c r="P211" s="71">
        <v>1000</v>
      </c>
      <c r="Q211" s="71">
        <v>1000</v>
      </c>
      <c r="R211" s="71">
        <v>1000</v>
      </c>
      <c r="S211" s="71">
        <v>1000</v>
      </c>
      <c r="T211" s="71">
        <v>1000</v>
      </c>
      <c r="U211" s="71">
        <v>1000</v>
      </c>
      <c r="V211" s="71">
        <v>1000</v>
      </c>
      <c r="W211" s="71">
        <v>1000</v>
      </c>
      <c r="X211" s="71">
        <v>1000</v>
      </c>
      <c r="Y211" s="71">
        <v>1000</v>
      </c>
      <c r="Z211" s="71">
        <v>1000</v>
      </c>
      <c r="AA211" s="71">
        <v>1000</v>
      </c>
      <c r="AB211" s="71">
        <v>1000</v>
      </c>
      <c r="AC211" s="71">
        <v>1000</v>
      </c>
      <c r="AD211" s="71">
        <v>1000</v>
      </c>
      <c r="AE211" s="71">
        <v>1000</v>
      </c>
      <c r="AF211" s="71">
        <v>1000</v>
      </c>
      <c r="AG211" s="71">
        <v>1000</v>
      </c>
      <c r="AH211" s="71">
        <v>1000</v>
      </c>
      <c r="AI211" s="71">
        <v>1000</v>
      </c>
      <c r="AJ211" s="72"/>
    </row>
    <row r="212" spans="2:36" s="67" customFormat="1" ht="22.5" customHeight="1">
      <c r="B212" s="152"/>
      <c r="C212" s="157" t="s">
        <v>88</v>
      </c>
      <c r="D212" s="158"/>
      <c r="E212" s="71">
        <f aca="true" t="shared" si="117" ref="E212:AI212">E197*15/100</f>
        <v>990</v>
      </c>
      <c r="F212" s="71">
        <f t="shared" si="117"/>
        <v>1059</v>
      </c>
      <c r="G212" s="71">
        <f t="shared" si="117"/>
        <v>1128</v>
      </c>
      <c r="H212" s="71">
        <f t="shared" si="117"/>
        <v>1197</v>
      </c>
      <c r="I212" s="71">
        <f t="shared" si="117"/>
        <v>1266</v>
      </c>
      <c r="J212" s="71">
        <f t="shared" si="117"/>
        <v>1335</v>
      </c>
      <c r="K212" s="71">
        <f t="shared" si="117"/>
        <v>1404</v>
      </c>
      <c r="L212" s="71">
        <f t="shared" si="117"/>
        <v>1473</v>
      </c>
      <c r="M212" s="71">
        <f t="shared" si="117"/>
        <v>1542</v>
      </c>
      <c r="N212" s="71">
        <f t="shared" si="117"/>
        <v>1611</v>
      </c>
      <c r="O212" s="71">
        <f t="shared" si="117"/>
        <v>1680</v>
      </c>
      <c r="P212" s="71">
        <f t="shared" si="117"/>
        <v>1749</v>
      </c>
      <c r="Q212" s="71">
        <f t="shared" si="117"/>
        <v>1818</v>
      </c>
      <c r="R212" s="71">
        <f t="shared" si="117"/>
        <v>1887</v>
      </c>
      <c r="S212" s="71">
        <f t="shared" si="117"/>
        <v>1956</v>
      </c>
      <c r="T212" s="71">
        <f t="shared" si="117"/>
        <v>2025</v>
      </c>
      <c r="U212" s="71">
        <f t="shared" si="117"/>
        <v>2094</v>
      </c>
      <c r="V212" s="71">
        <f t="shared" si="117"/>
        <v>2163</v>
      </c>
      <c r="W212" s="71">
        <f t="shared" si="117"/>
        <v>2232</v>
      </c>
      <c r="X212" s="71">
        <f t="shared" si="117"/>
        <v>2301</v>
      </c>
      <c r="Y212" s="71">
        <f t="shared" si="117"/>
        <v>2370</v>
      </c>
      <c r="Z212" s="71">
        <f t="shared" si="117"/>
        <v>2439</v>
      </c>
      <c r="AA212" s="71">
        <f t="shared" si="117"/>
        <v>2508</v>
      </c>
      <c r="AB212" s="71">
        <f t="shared" si="117"/>
        <v>2577</v>
      </c>
      <c r="AC212" s="71">
        <f t="shared" si="117"/>
        <v>2646</v>
      </c>
      <c r="AD212" s="71">
        <f t="shared" si="117"/>
        <v>2715</v>
      </c>
      <c r="AE212" s="71">
        <f t="shared" si="117"/>
        <v>2784</v>
      </c>
      <c r="AF212" s="71">
        <f t="shared" si="117"/>
        <v>2853</v>
      </c>
      <c r="AG212" s="71">
        <f t="shared" si="117"/>
        <v>2922</v>
      </c>
      <c r="AH212" s="71">
        <f t="shared" si="117"/>
        <v>2991</v>
      </c>
      <c r="AI212" s="71">
        <f t="shared" si="117"/>
        <v>3060</v>
      </c>
      <c r="AJ212" s="72"/>
    </row>
    <row r="213" spans="2:36" s="67" customFormat="1" ht="22.5" customHeight="1">
      <c r="B213" s="152"/>
      <c r="C213" s="157" t="s">
        <v>89</v>
      </c>
      <c r="D213" s="158"/>
      <c r="E213" s="71">
        <f aca="true" t="shared" si="118" ref="E213:AI213">E197*10/100</f>
        <v>660</v>
      </c>
      <c r="F213" s="71">
        <f t="shared" si="118"/>
        <v>706</v>
      </c>
      <c r="G213" s="71">
        <f t="shared" si="118"/>
        <v>752</v>
      </c>
      <c r="H213" s="71">
        <f t="shared" si="118"/>
        <v>798</v>
      </c>
      <c r="I213" s="71">
        <f t="shared" si="118"/>
        <v>844</v>
      </c>
      <c r="J213" s="71">
        <f t="shared" si="118"/>
        <v>890</v>
      </c>
      <c r="K213" s="71">
        <f t="shared" si="118"/>
        <v>936</v>
      </c>
      <c r="L213" s="71">
        <f t="shared" si="118"/>
        <v>982</v>
      </c>
      <c r="M213" s="71">
        <f t="shared" si="118"/>
        <v>1028</v>
      </c>
      <c r="N213" s="71">
        <f t="shared" si="118"/>
        <v>1074</v>
      </c>
      <c r="O213" s="71">
        <f t="shared" si="118"/>
        <v>1120</v>
      </c>
      <c r="P213" s="71">
        <f t="shared" si="118"/>
        <v>1166</v>
      </c>
      <c r="Q213" s="71">
        <f t="shared" si="118"/>
        <v>1212</v>
      </c>
      <c r="R213" s="71">
        <f t="shared" si="118"/>
        <v>1258</v>
      </c>
      <c r="S213" s="71">
        <f t="shared" si="118"/>
        <v>1304</v>
      </c>
      <c r="T213" s="71">
        <f t="shared" si="118"/>
        <v>1350</v>
      </c>
      <c r="U213" s="71">
        <f t="shared" si="118"/>
        <v>1396</v>
      </c>
      <c r="V213" s="71">
        <f t="shared" si="118"/>
        <v>1442</v>
      </c>
      <c r="W213" s="71">
        <f t="shared" si="118"/>
        <v>1488</v>
      </c>
      <c r="X213" s="71">
        <f t="shared" si="118"/>
        <v>1534</v>
      </c>
      <c r="Y213" s="71">
        <f t="shared" si="118"/>
        <v>1580</v>
      </c>
      <c r="Z213" s="71">
        <f t="shared" si="118"/>
        <v>1626</v>
      </c>
      <c r="AA213" s="71">
        <f t="shared" si="118"/>
        <v>1672</v>
      </c>
      <c r="AB213" s="71">
        <f t="shared" si="118"/>
        <v>1718</v>
      </c>
      <c r="AC213" s="71">
        <f t="shared" si="118"/>
        <v>1764</v>
      </c>
      <c r="AD213" s="71">
        <f t="shared" si="118"/>
        <v>1810</v>
      </c>
      <c r="AE213" s="71">
        <f t="shared" si="118"/>
        <v>1856</v>
      </c>
      <c r="AF213" s="71">
        <f t="shared" si="118"/>
        <v>1902</v>
      </c>
      <c r="AG213" s="71">
        <f t="shared" si="118"/>
        <v>1948</v>
      </c>
      <c r="AH213" s="71">
        <f t="shared" si="118"/>
        <v>1994</v>
      </c>
      <c r="AI213" s="71">
        <f t="shared" si="118"/>
        <v>2040</v>
      </c>
      <c r="AJ213" s="72"/>
    </row>
    <row r="214" spans="2:36" s="67" customFormat="1" ht="22.5" customHeight="1">
      <c r="B214" s="152"/>
      <c r="C214" s="157" t="s">
        <v>90</v>
      </c>
      <c r="D214" s="158"/>
      <c r="E214" s="71">
        <f>E200*7.5/100</f>
        <v>645</v>
      </c>
      <c r="F214" s="71">
        <f>F200*7.5/100</f>
        <v>690</v>
      </c>
      <c r="G214" s="85">
        <f aca="true" t="shared" si="119" ref="G214:AI214">G200*7.5/100</f>
        <v>735</v>
      </c>
      <c r="H214" s="85">
        <f t="shared" si="119"/>
        <v>780</v>
      </c>
      <c r="I214" s="85">
        <f t="shared" si="119"/>
        <v>825</v>
      </c>
      <c r="J214" s="85">
        <f t="shared" si="119"/>
        <v>870</v>
      </c>
      <c r="K214" s="85">
        <f t="shared" si="119"/>
        <v>915</v>
      </c>
      <c r="L214" s="85">
        <f t="shared" si="119"/>
        <v>960</v>
      </c>
      <c r="M214" s="85">
        <f t="shared" si="119"/>
        <v>1005</v>
      </c>
      <c r="N214" s="85">
        <f t="shared" si="119"/>
        <v>1050</v>
      </c>
      <c r="O214" s="85">
        <f t="shared" si="119"/>
        <v>1095</v>
      </c>
      <c r="P214" s="85">
        <f t="shared" si="119"/>
        <v>1140</v>
      </c>
      <c r="Q214" s="85">
        <f t="shared" si="119"/>
        <v>1185</v>
      </c>
      <c r="R214" s="85">
        <f t="shared" si="119"/>
        <v>1230</v>
      </c>
      <c r="S214" s="85">
        <f t="shared" si="119"/>
        <v>1275</v>
      </c>
      <c r="T214" s="85">
        <f t="shared" si="119"/>
        <v>1320</v>
      </c>
      <c r="U214" s="85">
        <f t="shared" si="119"/>
        <v>1365</v>
      </c>
      <c r="V214" s="85">
        <f t="shared" si="119"/>
        <v>1410</v>
      </c>
      <c r="W214" s="85">
        <f t="shared" si="119"/>
        <v>1455</v>
      </c>
      <c r="X214" s="85">
        <f t="shared" si="119"/>
        <v>1500</v>
      </c>
      <c r="Y214" s="85">
        <f t="shared" si="119"/>
        <v>1545</v>
      </c>
      <c r="Z214" s="85">
        <f t="shared" si="119"/>
        <v>1590</v>
      </c>
      <c r="AA214" s="85">
        <f t="shared" si="119"/>
        <v>1635</v>
      </c>
      <c r="AB214" s="85">
        <f t="shared" si="119"/>
        <v>1680</v>
      </c>
      <c r="AC214" s="85">
        <f t="shared" si="119"/>
        <v>1725</v>
      </c>
      <c r="AD214" s="85">
        <f t="shared" si="119"/>
        <v>1770</v>
      </c>
      <c r="AE214" s="85">
        <f t="shared" si="119"/>
        <v>1815</v>
      </c>
      <c r="AF214" s="85">
        <f t="shared" si="119"/>
        <v>1860</v>
      </c>
      <c r="AG214" s="85">
        <f t="shared" si="119"/>
        <v>1905</v>
      </c>
      <c r="AH214" s="85">
        <f t="shared" si="119"/>
        <v>1950</v>
      </c>
      <c r="AI214" s="85">
        <f t="shared" si="119"/>
        <v>1995</v>
      </c>
      <c r="AJ214" s="72"/>
    </row>
    <row r="215" spans="2:36" s="67" customFormat="1" ht="22.5" customHeight="1" thickBot="1">
      <c r="B215" s="153"/>
      <c r="C215" s="157" t="s">
        <v>60</v>
      </c>
      <c r="D215" s="158"/>
      <c r="E215" s="73">
        <f>SUM(E200:E214)</f>
        <v>19417.5</v>
      </c>
      <c r="F215" s="73">
        <f aca="true" t="shared" si="120" ref="F215:AI215">SUM(F200:F214)</f>
        <v>20315</v>
      </c>
      <c r="G215" s="73">
        <f t="shared" si="120"/>
        <v>21212.5</v>
      </c>
      <c r="H215" s="73">
        <f t="shared" si="120"/>
        <v>22110</v>
      </c>
      <c r="I215" s="73">
        <f t="shared" si="120"/>
        <v>23007.5</v>
      </c>
      <c r="J215" s="73">
        <f t="shared" si="120"/>
        <v>23905</v>
      </c>
      <c r="K215" s="73">
        <f t="shared" si="120"/>
        <v>24802.5</v>
      </c>
      <c r="L215" s="73">
        <f t="shared" si="120"/>
        <v>25700</v>
      </c>
      <c r="M215" s="73">
        <f t="shared" si="120"/>
        <v>26597.5</v>
      </c>
      <c r="N215" s="73">
        <f t="shared" si="120"/>
        <v>27495</v>
      </c>
      <c r="O215" s="73">
        <f t="shared" si="120"/>
        <v>28392.5</v>
      </c>
      <c r="P215" s="73">
        <f t="shared" si="120"/>
        <v>29290</v>
      </c>
      <c r="Q215" s="73">
        <f t="shared" si="120"/>
        <v>30187.5</v>
      </c>
      <c r="R215" s="73">
        <f t="shared" si="120"/>
        <v>31085</v>
      </c>
      <c r="S215" s="73">
        <f t="shared" si="120"/>
        <v>31982.5</v>
      </c>
      <c r="T215" s="73">
        <f t="shared" si="120"/>
        <v>32880</v>
      </c>
      <c r="U215" s="73">
        <f t="shared" si="120"/>
        <v>33777.5</v>
      </c>
      <c r="V215" s="73">
        <f t="shared" si="120"/>
        <v>34675</v>
      </c>
      <c r="W215" s="73">
        <f t="shared" si="120"/>
        <v>35572.5</v>
      </c>
      <c r="X215" s="73">
        <f t="shared" si="120"/>
        <v>36470</v>
      </c>
      <c r="Y215" s="73">
        <f t="shared" si="120"/>
        <v>37367.5</v>
      </c>
      <c r="Z215" s="73">
        <f t="shared" si="120"/>
        <v>38265</v>
      </c>
      <c r="AA215" s="73">
        <f t="shared" si="120"/>
        <v>39162.5</v>
      </c>
      <c r="AB215" s="73">
        <f t="shared" si="120"/>
        <v>40060</v>
      </c>
      <c r="AC215" s="73">
        <f t="shared" si="120"/>
        <v>40957.5</v>
      </c>
      <c r="AD215" s="73">
        <f t="shared" si="120"/>
        <v>41855</v>
      </c>
      <c r="AE215" s="73">
        <f t="shared" si="120"/>
        <v>42752.5</v>
      </c>
      <c r="AF215" s="73">
        <f t="shared" si="120"/>
        <v>43650</v>
      </c>
      <c r="AG215" s="73">
        <f t="shared" si="120"/>
        <v>44547.5</v>
      </c>
      <c r="AH215" s="73">
        <f t="shared" si="120"/>
        <v>45445</v>
      </c>
      <c r="AI215" s="73">
        <f t="shared" si="120"/>
        <v>46342.5</v>
      </c>
      <c r="AJ215" s="72"/>
    </row>
    <row r="216" spans="2:35" s="68" customFormat="1" ht="22.5" customHeight="1">
      <c r="B216" s="151">
        <v>12</v>
      </c>
      <c r="C216" s="75" t="s">
        <v>15</v>
      </c>
      <c r="D216" s="62" t="s">
        <v>4</v>
      </c>
      <c r="E216" s="62">
        <v>4355</v>
      </c>
      <c r="F216" s="62">
        <f>E216+310</f>
        <v>4665</v>
      </c>
      <c r="G216" s="62">
        <f aca="true" t="shared" si="121" ref="G216:AI216">F216+310</f>
        <v>4975</v>
      </c>
      <c r="H216" s="62">
        <f t="shared" si="121"/>
        <v>5285</v>
      </c>
      <c r="I216" s="62">
        <f t="shared" si="121"/>
        <v>5595</v>
      </c>
      <c r="J216" s="62">
        <f t="shared" si="121"/>
        <v>5905</v>
      </c>
      <c r="K216" s="62">
        <f t="shared" si="121"/>
        <v>6215</v>
      </c>
      <c r="L216" s="62">
        <f t="shared" si="121"/>
        <v>6525</v>
      </c>
      <c r="M216" s="62">
        <f t="shared" si="121"/>
        <v>6835</v>
      </c>
      <c r="N216" s="62">
        <f t="shared" si="121"/>
        <v>7145</v>
      </c>
      <c r="O216" s="62">
        <f t="shared" si="121"/>
        <v>7455</v>
      </c>
      <c r="P216" s="62">
        <f t="shared" si="121"/>
        <v>7765</v>
      </c>
      <c r="Q216" s="62">
        <f t="shared" si="121"/>
        <v>8075</v>
      </c>
      <c r="R216" s="62">
        <f t="shared" si="121"/>
        <v>8385</v>
      </c>
      <c r="S216" s="62">
        <f t="shared" si="121"/>
        <v>8695</v>
      </c>
      <c r="T216" s="62">
        <f t="shared" si="121"/>
        <v>9005</v>
      </c>
      <c r="U216" s="62">
        <f t="shared" si="121"/>
        <v>9315</v>
      </c>
      <c r="V216" s="62">
        <f t="shared" si="121"/>
        <v>9625</v>
      </c>
      <c r="W216" s="62">
        <f t="shared" si="121"/>
        <v>9935</v>
      </c>
      <c r="X216" s="62">
        <f t="shared" si="121"/>
        <v>10245</v>
      </c>
      <c r="Y216" s="62">
        <f t="shared" si="121"/>
        <v>10555</v>
      </c>
      <c r="Z216" s="62">
        <f t="shared" si="121"/>
        <v>10865</v>
      </c>
      <c r="AA216" s="62">
        <f t="shared" si="121"/>
        <v>11175</v>
      </c>
      <c r="AB216" s="62">
        <f t="shared" si="121"/>
        <v>11485</v>
      </c>
      <c r="AC216" s="62">
        <f t="shared" si="121"/>
        <v>11795</v>
      </c>
      <c r="AD216" s="62">
        <f t="shared" si="121"/>
        <v>12105</v>
      </c>
      <c r="AE216" s="62">
        <f t="shared" si="121"/>
        <v>12415</v>
      </c>
      <c r="AF216" s="62">
        <f t="shared" si="121"/>
        <v>12725</v>
      </c>
      <c r="AG216" s="62">
        <f t="shared" si="121"/>
        <v>13035</v>
      </c>
      <c r="AH216" s="62">
        <f t="shared" si="121"/>
        <v>13345</v>
      </c>
      <c r="AI216" s="62">
        <f t="shared" si="121"/>
        <v>13655</v>
      </c>
    </row>
    <row r="217" spans="2:35" s="89" customFormat="1" ht="22.5" customHeight="1">
      <c r="B217" s="152"/>
      <c r="C217" s="87" t="s">
        <v>39</v>
      </c>
      <c r="D217" s="88" t="s">
        <v>26</v>
      </c>
      <c r="E217" s="88">
        <v>7000</v>
      </c>
      <c r="F217" s="88">
        <f>E217+500</f>
        <v>7500</v>
      </c>
      <c r="G217" s="88">
        <f aca="true" t="shared" si="122" ref="G217:AI217">F217+500</f>
        <v>8000</v>
      </c>
      <c r="H217" s="88">
        <f t="shared" si="122"/>
        <v>8500</v>
      </c>
      <c r="I217" s="88">
        <f t="shared" si="122"/>
        <v>9000</v>
      </c>
      <c r="J217" s="88">
        <f t="shared" si="122"/>
        <v>9500</v>
      </c>
      <c r="K217" s="88">
        <f t="shared" si="122"/>
        <v>10000</v>
      </c>
      <c r="L217" s="88">
        <f t="shared" si="122"/>
        <v>10500</v>
      </c>
      <c r="M217" s="88">
        <f t="shared" si="122"/>
        <v>11000</v>
      </c>
      <c r="N217" s="88">
        <f t="shared" si="122"/>
        <v>11500</v>
      </c>
      <c r="O217" s="88">
        <f t="shared" si="122"/>
        <v>12000</v>
      </c>
      <c r="P217" s="88">
        <f t="shared" si="122"/>
        <v>12500</v>
      </c>
      <c r="Q217" s="88">
        <f t="shared" si="122"/>
        <v>13000</v>
      </c>
      <c r="R217" s="88">
        <f t="shared" si="122"/>
        <v>13500</v>
      </c>
      <c r="S217" s="88">
        <f t="shared" si="122"/>
        <v>14000</v>
      </c>
      <c r="T217" s="88">
        <f t="shared" si="122"/>
        <v>14500</v>
      </c>
      <c r="U217" s="88">
        <f t="shared" si="122"/>
        <v>15000</v>
      </c>
      <c r="V217" s="88">
        <f t="shared" si="122"/>
        <v>15500</v>
      </c>
      <c r="W217" s="88">
        <f t="shared" si="122"/>
        <v>16000</v>
      </c>
      <c r="X217" s="88">
        <f t="shared" si="122"/>
        <v>16500</v>
      </c>
      <c r="Y217" s="88">
        <f t="shared" si="122"/>
        <v>17000</v>
      </c>
      <c r="Z217" s="88">
        <f t="shared" si="122"/>
        <v>17500</v>
      </c>
      <c r="AA217" s="88">
        <f t="shared" si="122"/>
        <v>18000</v>
      </c>
      <c r="AB217" s="88">
        <f t="shared" si="122"/>
        <v>18500</v>
      </c>
      <c r="AC217" s="88">
        <f t="shared" si="122"/>
        <v>19000</v>
      </c>
      <c r="AD217" s="88">
        <f t="shared" si="122"/>
        <v>19500</v>
      </c>
      <c r="AE217" s="88">
        <f t="shared" si="122"/>
        <v>20000</v>
      </c>
      <c r="AF217" s="88">
        <f t="shared" si="122"/>
        <v>20500</v>
      </c>
      <c r="AG217" s="88">
        <f t="shared" si="122"/>
        <v>21000</v>
      </c>
      <c r="AH217" s="88">
        <f t="shared" si="122"/>
        <v>21500</v>
      </c>
      <c r="AI217" s="88">
        <f t="shared" si="122"/>
        <v>22000</v>
      </c>
    </row>
    <row r="218" spans="2:35" s="68" customFormat="1" ht="22.5" customHeight="1">
      <c r="B218" s="152"/>
      <c r="C218" s="155" t="s">
        <v>58</v>
      </c>
      <c r="D218" s="156"/>
      <c r="E218" s="69">
        <f aca="true" t="shared" si="123" ref="E218:AI218">E216*15/100</f>
        <v>653.25</v>
      </c>
      <c r="F218" s="69">
        <f t="shared" si="123"/>
        <v>699.75</v>
      </c>
      <c r="G218" s="69">
        <f t="shared" si="123"/>
        <v>746.25</v>
      </c>
      <c r="H218" s="69">
        <f t="shared" si="123"/>
        <v>792.75</v>
      </c>
      <c r="I218" s="69">
        <f t="shared" si="123"/>
        <v>839.25</v>
      </c>
      <c r="J218" s="69">
        <f t="shared" si="123"/>
        <v>885.75</v>
      </c>
      <c r="K218" s="69">
        <f t="shared" si="123"/>
        <v>932.25</v>
      </c>
      <c r="L218" s="69">
        <f t="shared" si="123"/>
        <v>978.75</v>
      </c>
      <c r="M218" s="69">
        <f t="shared" si="123"/>
        <v>1025.25</v>
      </c>
      <c r="N218" s="69">
        <f t="shared" si="123"/>
        <v>1071.75</v>
      </c>
      <c r="O218" s="69">
        <f t="shared" si="123"/>
        <v>1118.25</v>
      </c>
      <c r="P218" s="69">
        <f t="shared" si="123"/>
        <v>1164.75</v>
      </c>
      <c r="Q218" s="69">
        <f t="shared" si="123"/>
        <v>1211.25</v>
      </c>
      <c r="R218" s="69">
        <f t="shared" si="123"/>
        <v>1257.75</v>
      </c>
      <c r="S218" s="69">
        <f t="shared" si="123"/>
        <v>1304.25</v>
      </c>
      <c r="T218" s="69">
        <f t="shared" si="123"/>
        <v>1350.75</v>
      </c>
      <c r="U218" s="69">
        <f t="shared" si="123"/>
        <v>1397.25</v>
      </c>
      <c r="V218" s="69">
        <f t="shared" si="123"/>
        <v>1443.75</v>
      </c>
      <c r="W218" s="69">
        <f t="shared" si="123"/>
        <v>1490.25</v>
      </c>
      <c r="X218" s="69">
        <f t="shared" si="123"/>
        <v>1536.75</v>
      </c>
      <c r="Y218" s="69">
        <f t="shared" si="123"/>
        <v>1583.25</v>
      </c>
      <c r="Z218" s="69">
        <f t="shared" si="123"/>
        <v>1629.75</v>
      </c>
      <c r="AA218" s="69">
        <f t="shared" si="123"/>
        <v>1676.25</v>
      </c>
      <c r="AB218" s="69">
        <f t="shared" si="123"/>
        <v>1722.75</v>
      </c>
      <c r="AC218" s="69">
        <f t="shared" si="123"/>
        <v>1769.25</v>
      </c>
      <c r="AD218" s="69">
        <f t="shared" si="123"/>
        <v>1815.75</v>
      </c>
      <c r="AE218" s="69">
        <f t="shared" si="123"/>
        <v>1862.25</v>
      </c>
      <c r="AF218" s="69">
        <f t="shared" si="123"/>
        <v>1908.75</v>
      </c>
      <c r="AG218" s="69">
        <f t="shared" si="123"/>
        <v>1955.25</v>
      </c>
      <c r="AH218" s="69">
        <f t="shared" si="123"/>
        <v>2001.75</v>
      </c>
      <c r="AI218" s="69">
        <f t="shared" si="123"/>
        <v>2048.25</v>
      </c>
    </row>
    <row r="219" spans="2:35" s="68" customFormat="1" ht="22.5" customHeight="1">
      <c r="B219" s="152"/>
      <c r="C219" s="155" t="s">
        <v>80</v>
      </c>
      <c r="D219" s="156"/>
      <c r="E219" s="69">
        <f aca="true" t="shared" si="124" ref="E219:AI219">E217*20/100</f>
        <v>1400</v>
      </c>
      <c r="F219" s="69">
        <f t="shared" si="124"/>
        <v>1500</v>
      </c>
      <c r="G219" s="69">
        <f t="shared" si="124"/>
        <v>1600</v>
      </c>
      <c r="H219" s="69">
        <f t="shared" si="124"/>
        <v>1700</v>
      </c>
      <c r="I219" s="69">
        <f t="shared" si="124"/>
        <v>1800</v>
      </c>
      <c r="J219" s="69">
        <f t="shared" si="124"/>
        <v>1900</v>
      </c>
      <c r="K219" s="69">
        <f t="shared" si="124"/>
        <v>2000</v>
      </c>
      <c r="L219" s="69">
        <f t="shared" si="124"/>
        <v>2100</v>
      </c>
      <c r="M219" s="69">
        <f t="shared" si="124"/>
        <v>2200</v>
      </c>
      <c r="N219" s="69">
        <f t="shared" si="124"/>
        <v>2300</v>
      </c>
      <c r="O219" s="69">
        <f t="shared" si="124"/>
        <v>2400</v>
      </c>
      <c r="P219" s="69">
        <f t="shared" si="124"/>
        <v>2500</v>
      </c>
      <c r="Q219" s="69">
        <f t="shared" si="124"/>
        <v>2600</v>
      </c>
      <c r="R219" s="69">
        <f t="shared" si="124"/>
        <v>2700</v>
      </c>
      <c r="S219" s="69">
        <f t="shared" si="124"/>
        <v>2800</v>
      </c>
      <c r="T219" s="69">
        <f t="shared" si="124"/>
        <v>2900</v>
      </c>
      <c r="U219" s="69">
        <f t="shared" si="124"/>
        <v>3000</v>
      </c>
      <c r="V219" s="69">
        <f t="shared" si="124"/>
        <v>3100</v>
      </c>
      <c r="W219" s="69">
        <f t="shared" si="124"/>
        <v>3200</v>
      </c>
      <c r="X219" s="69">
        <f t="shared" si="124"/>
        <v>3300</v>
      </c>
      <c r="Y219" s="69">
        <f t="shared" si="124"/>
        <v>3400</v>
      </c>
      <c r="Z219" s="69">
        <f t="shared" si="124"/>
        <v>3500</v>
      </c>
      <c r="AA219" s="69">
        <f t="shared" si="124"/>
        <v>3600</v>
      </c>
      <c r="AB219" s="69">
        <f t="shared" si="124"/>
        <v>3700</v>
      </c>
      <c r="AC219" s="69">
        <f t="shared" si="124"/>
        <v>3800</v>
      </c>
      <c r="AD219" s="69">
        <f t="shared" si="124"/>
        <v>3900</v>
      </c>
      <c r="AE219" s="69">
        <f t="shared" si="124"/>
        <v>4000</v>
      </c>
      <c r="AF219" s="69">
        <f t="shared" si="124"/>
        <v>4100</v>
      </c>
      <c r="AG219" s="69">
        <f t="shared" si="124"/>
        <v>4200</v>
      </c>
      <c r="AH219" s="69">
        <f t="shared" si="124"/>
        <v>4300</v>
      </c>
      <c r="AI219" s="69">
        <f t="shared" si="124"/>
        <v>4400</v>
      </c>
    </row>
    <row r="220" spans="2:35" s="94" customFormat="1" ht="22.5" customHeight="1">
      <c r="B220" s="152"/>
      <c r="C220" s="149" t="s">
        <v>79</v>
      </c>
      <c r="D220" s="150"/>
      <c r="E220" s="145">
        <v>9100</v>
      </c>
      <c r="F220" s="145">
        <f>E220+650</f>
        <v>9750</v>
      </c>
      <c r="G220" s="145">
        <f aca="true" t="shared" si="125" ref="G220:AI220">F220+650</f>
        <v>10400</v>
      </c>
      <c r="H220" s="145">
        <f t="shared" si="125"/>
        <v>11050</v>
      </c>
      <c r="I220" s="145">
        <f t="shared" si="125"/>
        <v>11700</v>
      </c>
      <c r="J220" s="145">
        <f t="shared" si="125"/>
        <v>12350</v>
      </c>
      <c r="K220" s="145">
        <f t="shared" si="125"/>
        <v>13000</v>
      </c>
      <c r="L220" s="145">
        <f t="shared" si="125"/>
        <v>13650</v>
      </c>
      <c r="M220" s="145">
        <f t="shared" si="125"/>
        <v>14300</v>
      </c>
      <c r="N220" s="145">
        <f t="shared" si="125"/>
        <v>14950</v>
      </c>
      <c r="O220" s="145">
        <f t="shared" si="125"/>
        <v>15600</v>
      </c>
      <c r="P220" s="145">
        <f t="shared" si="125"/>
        <v>16250</v>
      </c>
      <c r="Q220" s="145">
        <f t="shared" si="125"/>
        <v>16900</v>
      </c>
      <c r="R220" s="145">
        <f t="shared" si="125"/>
        <v>17550</v>
      </c>
      <c r="S220" s="145">
        <f t="shared" si="125"/>
        <v>18200</v>
      </c>
      <c r="T220" s="145">
        <f t="shared" si="125"/>
        <v>18850</v>
      </c>
      <c r="U220" s="145">
        <f t="shared" si="125"/>
        <v>19500</v>
      </c>
      <c r="V220" s="145">
        <f t="shared" si="125"/>
        <v>20150</v>
      </c>
      <c r="W220" s="145">
        <f t="shared" si="125"/>
        <v>20800</v>
      </c>
      <c r="X220" s="145">
        <f t="shared" si="125"/>
        <v>21450</v>
      </c>
      <c r="Y220" s="145">
        <f t="shared" si="125"/>
        <v>22100</v>
      </c>
      <c r="Z220" s="145">
        <f t="shared" si="125"/>
        <v>22750</v>
      </c>
      <c r="AA220" s="145">
        <f t="shared" si="125"/>
        <v>23400</v>
      </c>
      <c r="AB220" s="145">
        <f t="shared" si="125"/>
        <v>24050</v>
      </c>
      <c r="AC220" s="145">
        <f t="shared" si="125"/>
        <v>24700</v>
      </c>
      <c r="AD220" s="145">
        <f t="shared" si="125"/>
        <v>25350</v>
      </c>
      <c r="AE220" s="145">
        <f t="shared" si="125"/>
        <v>26000</v>
      </c>
      <c r="AF220" s="145">
        <f t="shared" si="125"/>
        <v>26650</v>
      </c>
      <c r="AG220" s="145">
        <f t="shared" si="125"/>
        <v>27300</v>
      </c>
      <c r="AH220" s="145">
        <f t="shared" si="125"/>
        <v>27950</v>
      </c>
      <c r="AI220" s="145">
        <f t="shared" si="125"/>
        <v>28600</v>
      </c>
    </row>
    <row r="221" spans="2:36" s="96" customFormat="1" ht="22.5" customHeight="1" thickBot="1">
      <c r="B221" s="152"/>
      <c r="C221" s="163" t="s">
        <v>103</v>
      </c>
      <c r="D221" s="164"/>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95"/>
    </row>
    <row r="222" spans="2:36" s="67" customFormat="1" ht="22.5" customHeight="1">
      <c r="B222" s="152"/>
      <c r="C222" s="157" t="s">
        <v>53</v>
      </c>
      <c r="D222" s="158"/>
      <c r="E222" s="64">
        <v>1306</v>
      </c>
      <c r="F222" s="64">
        <v>1306</v>
      </c>
      <c r="G222" s="64">
        <v>1306</v>
      </c>
      <c r="H222" s="64">
        <v>1306</v>
      </c>
      <c r="I222" s="64">
        <v>1306</v>
      </c>
      <c r="J222" s="64">
        <v>1306</v>
      </c>
      <c r="K222" s="64">
        <v>1306</v>
      </c>
      <c r="L222" s="64">
        <v>1306</v>
      </c>
      <c r="M222" s="64">
        <v>1306</v>
      </c>
      <c r="N222" s="64">
        <v>1306</v>
      </c>
      <c r="O222" s="64">
        <v>1306</v>
      </c>
      <c r="P222" s="64">
        <v>1306</v>
      </c>
      <c r="Q222" s="64">
        <v>1306</v>
      </c>
      <c r="R222" s="64">
        <v>1306</v>
      </c>
      <c r="S222" s="64">
        <v>1306</v>
      </c>
      <c r="T222" s="64">
        <v>1306</v>
      </c>
      <c r="U222" s="64">
        <v>1306</v>
      </c>
      <c r="V222" s="64">
        <v>1306</v>
      </c>
      <c r="W222" s="64">
        <v>1306</v>
      </c>
      <c r="X222" s="64">
        <v>1306</v>
      </c>
      <c r="Y222" s="64">
        <v>1306</v>
      </c>
      <c r="Z222" s="64">
        <v>1306</v>
      </c>
      <c r="AA222" s="64">
        <v>1306</v>
      </c>
      <c r="AB222" s="64">
        <v>1306</v>
      </c>
      <c r="AC222" s="64">
        <v>1306</v>
      </c>
      <c r="AD222" s="64">
        <v>1306</v>
      </c>
      <c r="AE222" s="64">
        <v>1306</v>
      </c>
      <c r="AF222" s="64">
        <v>1306</v>
      </c>
      <c r="AG222" s="64">
        <v>1306</v>
      </c>
      <c r="AH222" s="64">
        <v>1306</v>
      </c>
      <c r="AI222" s="64">
        <v>1306</v>
      </c>
      <c r="AJ222" s="66"/>
    </row>
    <row r="223" spans="2:36" s="67" customFormat="1" ht="22.5" customHeight="1">
      <c r="B223" s="152"/>
      <c r="C223" s="157" t="s">
        <v>54</v>
      </c>
      <c r="D223" s="158"/>
      <c r="E223" s="64">
        <v>1375</v>
      </c>
      <c r="F223" s="64">
        <v>1375</v>
      </c>
      <c r="G223" s="64">
        <v>1375</v>
      </c>
      <c r="H223" s="64">
        <v>1375</v>
      </c>
      <c r="I223" s="64">
        <v>1375</v>
      </c>
      <c r="J223" s="64">
        <v>1375</v>
      </c>
      <c r="K223" s="64">
        <v>1375</v>
      </c>
      <c r="L223" s="64">
        <v>1375</v>
      </c>
      <c r="M223" s="64">
        <v>1375</v>
      </c>
      <c r="N223" s="64">
        <v>1375</v>
      </c>
      <c r="O223" s="64">
        <v>1375</v>
      </c>
      <c r="P223" s="64">
        <v>1375</v>
      </c>
      <c r="Q223" s="64">
        <v>1375</v>
      </c>
      <c r="R223" s="64">
        <v>1375</v>
      </c>
      <c r="S223" s="64">
        <v>1375</v>
      </c>
      <c r="T223" s="64">
        <v>1375</v>
      </c>
      <c r="U223" s="64">
        <v>1375</v>
      </c>
      <c r="V223" s="64">
        <v>1375</v>
      </c>
      <c r="W223" s="64">
        <v>1375</v>
      </c>
      <c r="X223" s="64">
        <v>1375</v>
      </c>
      <c r="Y223" s="64">
        <v>1375</v>
      </c>
      <c r="Z223" s="64">
        <v>1375</v>
      </c>
      <c r="AA223" s="64">
        <v>1375</v>
      </c>
      <c r="AB223" s="64">
        <v>1375</v>
      </c>
      <c r="AC223" s="64">
        <v>1375</v>
      </c>
      <c r="AD223" s="64">
        <v>1375</v>
      </c>
      <c r="AE223" s="64">
        <v>1375</v>
      </c>
      <c r="AF223" s="64">
        <v>1375</v>
      </c>
      <c r="AG223" s="64">
        <v>1375</v>
      </c>
      <c r="AH223" s="64">
        <v>1375</v>
      </c>
      <c r="AI223" s="64">
        <v>1375</v>
      </c>
      <c r="AJ223" s="66"/>
    </row>
    <row r="224" spans="2:36" s="67" customFormat="1" ht="22.5" customHeight="1">
      <c r="B224" s="152"/>
      <c r="C224" s="157" t="s">
        <v>81</v>
      </c>
      <c r="D224" s="158"/>
      <c r="E224" s="76">
        <f aca="true" t="shared" si="126" ref="E224:AI224">E216/2</f>
        <v>2177.5</v>
      </c>
      <c r="F224" s="76">
        <f t="shared" si="126"/>
        <v>2332.5</v>
      </c>
      <c r="G224" s="76">
        <f t="shared" si="126"/>
        <v>2487.5</v>
      </c>
      <c r="H224" s="76">
        <f t="shared" si="126"/>
        <v>2642.5</v>
      </c>
      <c r="I224" s="76">
        <f t="shared" si="126"/>
        <v>2797.5</v>
      </c>
      <c r="J224" s="76">
        <f t="shared" si="126"/>
        <v>2952.5</v>
      </c>
      <c r="K224" s="76">
        <f t="shared" si="126"/>
        <v>3107.5</v>
      </c>
      <c r="L224" s="76">
        <f t="shared" si="126"/>
        <v>3262.5</v>
      </c>
      <c r="M224" s="76">
        <f t="shared" si="126"/>
        <v>3417.5</v>
      </c>
      <c r="N224" s="76">
        <f t="shared" si="126"/>
        <v>3572.5</v>
      </c>
      <c r="O224" s="76">
        <f t="shared" si="126"/>
        <v>3727.5</v>
      </c>
      <c r="P224" s="76">
        <f t="shared" si="126"/>
        <v>3882.5</v>
      </c>
      <c r="Q224" s="76">
        <f t="shared" si="126"/>
        <v>4037.5</v>
      </c>
      <c r="R224" s="76">
        <f t="shared" si="126"/>
        <v>4192.5</v>
      </c>
      <c r="S224" s="76">
        <f t="shared" si="126"/>
        <v>4347.5</v>
      </c>
      <c r="T224" s="76">
        <f t="shared" si="126"/>
        <v>4502.5</v>
      </c>
      <c r="U224" s="76">
        <f t="shared" si="126"/>
        <v>4657.5</v>
      </c>
      <c r="V224" s="76">
        <f t="shared" si="126"/>
        <v>4812.5</v>
      </c>
      <c r="W224" s="76">
        <f t="shared" si="126"/>
        <v>4967.5</v>
      </c>
      <c r="X224" s="76">
        <f t="shared" si="126"/>
        <v>5122.5</v>
      </c>
      <c r="Y224" s="76">
        <f t="shared" si="126"/>
        <v>5277.5</v>
      </c>
      <c r="Z224" s="76">
        <f t="shared" si="126"/>
        <v>5432.5</v>
      </c>
      <c r="AA224" s="76">
        <f t="shared" si="126"/>
        <v>5587.5</v>
      </c>
      <c r="AB224" s="76">
        <f t="shared" si="126"/>
        <v>5742.5</v>
      </c>
      <c r="AC224" s="76">
        <f t="shared" si="126"/>
        <v>5897.5</v>
      </c>
      <c r="AD224" s="76">
        <f t="shared" si="126"/>
        <v>6052.5</v>
      </c>
      <c r="AE224" s="76">
        <f t="shared" si="126"/>
        <v>6207.5</v>
      </c>
      <c r="AF224" s="76">
        <f t="shared" si="126"/>
        <v>6362.5</v>
      </c>
      <c r="AG224" s="76">
        <f t="shared" si="126"/>
        <v>6517.5</v>
      </c>
      <c r="AH224" s="76">
        <f t="shared" si="126"/>
        <v>6672.5</v>
      </c>
      <c r="AI224" s="76">
        <f t="shared" si="126"/>
        <v>6827.5</v>
      </c>
      <c r="AJ224" s="66"/>
    </row>
    <row r="225" spans="2:36" s="67" customFormat="1" ht="22.5" customHeight="1">
      <c r="B225" s="152"/>
      <c r="C225" s="157" t="s">
        <v>82</v>
      </c>
      <c r="D225" s="158"/>
      <c r="E225" s="64">
        <f aca="true" t="shared" si="127" ref="E225:AI225">E205</f>
        <v>2856</v>
      </c>
      <c r="F225" s="64">
        <f t="shared" si="127"/>
        <v>2856</v>
      </c>
      <c r="G225" s="64">
        <f t="shared" si="127"/>
        <v>2856</v>
      </c>
      <c r="H225" s="64">
        <f t="shared" si="127"/>
        <v>2856</v>
      </c>
      <c r="I225" s="64">
        <f t="shared" si="127"/>
        <v>2856</v>
      </c>
      <c r="J225" s="64">
        <f t="shared" si="127"/>
        <v>2856</v>
      </c>
      <c r="K225" s="64">
        <f t="shared" si="127"/>
        <v>2856</v>
      </c>
      <c r="L225" s="64">
        <f t="shared" si="127"/>
        <v>2856</v>
      </c>
      <c r="M225" s="64">
        <f t="shared" si="127"/>
        <v>2856</v>
      </c>
      <c r="N225" s="64">
        <f t="shared" si="127"/>
        <v>2856</v>
      </c>
      <c r="O225" s="64">
        <f t="shared" si="127"/>
        <v>2856</v>
      </c>
      <c r="P225" s="64">
        <f t="shared" si="127"/>
        <v>2856</v>
      </c>
      <c r="Q225" s="64">
        <f t="shared" si="127"/>
        <v>2856</v>
      </c>
      <c r="R225" s="64">
        <f t="shared" si="127"/>
        <v>2856</v>
      </c>
      <c r="S225" s="64">
        <f t="shared" si="127"/>
        <v>2856</v>
      </c>
      <c r="T225" s="64">
        <f t="shared" si="127"/>
        <v>2856</v>
      </c>
      <c r="U225" s="64">
        <f t="shared" si="127"/>
        <v>2856</v>
      </c>
      <c r="V225" s="64">
        <f t="shared" si="127"/>
        <v>2856</v>
      </c>
      <c r="W225" s="64">
        <f t="shared" si="127"/>
        <v>2856</v>
      </c>
      <c r="X225" s="64">
        <f t="shared" si="127"/>
        <v>2856</v>
      </c>
      <c r="Y225" s="64">
        <f t="shared" si="127"/>
        <v>2856</v>
      </c>
      <c r="Z225" s="64">
        <f t="shared" si="127"/>
        <v>2856</v>
      </c>
      <c r="AA225" s="64">
        <f t="shared" si="127"/>
        <v>2856</v>
      </c>
      <c r="AB225" s="64">
        <f t="shared" si="127"/>
        <v>2856</v>
      </c>
      <c r="AC225" s="64">
        <f t="shared" si="127"/>
        <v>2856</v>
      </c>
      <c r="AD225" s="64">
        <f t="shared" si="127"/>
        <v>2856</v>
      </c>
      <c r="AE225" s="64">
        <f t="shared" si="127"/>
        <v>2856</v>
      </c>
      <c r="AF225" s="64">
        <f t="shared" si="127"/>
        <v>2856</v>
      </c>
      <c r="AG225" s="64">
        <f t="shared" si="127"/>
        <v>2856</v>
      </c>
      <c r="AH225" s="64">
        <f t="shared" si="127"/>
        <v>2856</v>
      </c>
      <c r="AI225" s="64">
        <f t="shared" si="127"/>
        <v>2856</v>
      </c>
      <c r="AJ225" s="66"/>
    </row>
    <row r="226" spans="2:36" s="67" customFormat="1" ht="22.5" customHeight="1">
      <c r="B226" s="152"/>
      <c r="C226" s="157" t="s">
        <v>83</v>
      </c>
      <c r="D226" s="158"/>
      <c r="E226" s="64">
        <v>0</v>
      </c>
      <c r="F226" s="64">
        <v>0</v>
      </c>
      <c r="G226" s="64">
        <v>0</v>
      </c>
      <c r="H226" s="64">
        <v>0</v>
      </c>
      <c r="I226" s="64">
        <v>0</v>
      </c>
      <c r="J226" s="64">
        <v>0</v>
      </c>
      <c r="K226" s="64">
        <v>0</v>
      </c>
      <c r="L226" s="64">
        <v>0</v>
      </c>
      <c r="M226" s="64">
        <v>0</v>
      </c>
      <c r="N226" s="64">
        <v>0</v>
      </c>
      <c r="O226" s="64">
        <v>0</v>
      </c>
      <c r="P226" s="64">
        <v>0</v>
      </c>
      <c r="Q226" s="64">
        <v>0</v>
      </c>
      <c r="R226" s="64">
        <v>0</v>
      </c>
      <c r="S226" s="64">
        <v>0</v>
      </c>
      <c r="T226" s="64">
        <v>0</v>
      </c>
      <c r="U226" s="64">
        <v>0</v>
      </c>
      <c r="V226" s="64">
        <v>0</v>
      </c>
      <c r="W226" s="64">
        <v>0</v>
      </c>
      <c r="X226" s="64">
        <v>0</v>
      </c>
      <c r="Y226" s="64">
        <v>0</v>
      </c>
      <c r="Z226" s="64">
        <v>0</v>
      </c>
      <c r="AA226" s="64">
        <v>0</v>
      </c>
      <c r="AB226" s="64">
        <v>0</v>
      </c>
      <c r="AC226" s="64">
        <v>0</v>
      </c>
      <c r="AD226" s="64">
        <v>0</v>
      </c>
      <c r="AE226" s="64">
        <v>0</v>
      </c>
      <c r="AF226" s="64">
        <v>0</v>
      </c>
      <c r="AG226" s="64">
        <v>0</v>
      </c>
      <c r="AH226" s="64">
        <v>0</v>
      </c>
      <c r="AI226" s="64">
        <v>0</v>
      </c>
      <c r="AJ226" s="66"/>
    </row>
    <row r="227" spans="2:36" s="67" customFormat="1" ht="22.5" customHeight="1">
      <c r="B227" s="152"/>
      <c r="C227" s="157" t="s">
        <v>55</v>
      </c>
      <c r="D227" s="158"/>
      <c r="E227" s="64">
        <v>0</v>
      </c>
      <c r="F227" s="64">
        <v>0</v>
      </c>
      <c r="G227" s="64">
        <v>0</v>
      </c>
      <c r="H227" s="64">
        <v>0</v>
      </c>
      <c r="I227" s="64">
        <v>0</v>
      </c>
      <c r="J227" s="64">
        <v>0</v>
      </c>
      <c r="K227" s="64">
        <v>0</v>
      </c>
      <c r="L227" s="64">
        <v>0</v>
      </c>
      <c r="M227" s="64">
        <v>0</v>
      </c>
      <c r="N227" s="64">
        <v>0</v>
      </c>
      <c r="O227" s="64">
        <v>0</v>
      </c>
      <c r="P227" s="64">
        <v>0</v>
      </c>
      <c r="Q227" s="64">
        <v>0</v>
      </c>
      <c r="R227" s="64">
        <v>0</v>
      </c>
      <c r="S227" s="64">
        <v>0</v>
      </c>
      <c r="T227" s="64">
        <v>0</v>
      </c>
      <c r="U227" s="64">
        <v>0</v>
      </c>
      <c r="V227" s="64">
        <v>0</v>
      </c>
      <c r="W227" s="64">
        <v>0</v>
      </c>
      <c r="X227" s="64">
        <v>0</v>
      </c>
      <c r="Y227" s="64">
        <v>0</v>
      </c>
      <c r="Z227" s="64">
        <v>0</v>
      </c>
      <c r="AA227" s="64">
        <v>0</v>
      </c>
      <c r="AB227" s="64">
        <v>0</v>
      </c>
      <c r="AC227" s="64">
        <v>0</v>
      </c>
      <c r="AD227" s="64">
        <v>0</v>
      </c>
      <c r="AE227" s="64">
        <v>0</v>
      </c>
      <c r="AF227" s="64">
        <v>0</v>
      </c>
      <c r="AG227" s="64">
        <v>0</v>
      </c>
      <c r="AH227" s="64">
        <v>0</v>
      </c>
      <c r="AI227" s="64">
        <v>0</v>
      </c>
      <c r="AJ227" s="66"/>
    </row>
    <row r="228" spans="2:36" s="67" customFormat="1" ht="22.5" customHeight="1">
      <c r="B228" s="152"/>
      <c r="C228" s="157" t="s">
        <v>84</v>
      </c>
      <c r="D228" s="158"/>
      <c r="E228" s="64">
        <v>0</v>
      </c>
      <c r="F228" s="64">
        <v>0</v>
      </c>
      <c r="G228" s="64">
        <v>0</v>
      </c>
      <c r="H228" s="64">
        <v>0</v>
      </c>
      <c r="I228" s="64">
        <v>0</v>
      </c>
      <c r="J228" s="64">
        <v>0</v>
      </c>
      <c r="K228" s="64">
        <v>0</v>
      </c>
      <c r="L228" s="64">
        <v>0</v>
      </c>
      <c r="M228" s="64">
        <v>0</v>
      </c>
      <c r="N228" s="64">
        <v>0</v>
      </c>
      <c r="O228" s="64">
        <v>0</v>
      </c>
      <c r="P228" s="64">
        <v>0</v>
      </c>
      <c r="Q228" s="64">
        <v>0</v>
      </c>
      <c r="R228" s="64">
        <v>0</v>
      </c>
      <c r="S228" s="64">
        <v>0</v>
      </c>
      <c r="T228" s="64">
        <v>0</v>
      </c>
      <c r="U228" s="64">
        <v>0</v>
      </c>
      <c r="V228" s="64">
        <v>0</v>
      </c>
      <c r="W228" s="64">
        <v>0</v>
      </c>
      <c r="X228" s="64">
        <v>0</v>
      </c>
      <c r="Y228" s="64">
        <v>0</v>
      </c>
      <c r="Z228" s="64">
        <v>0</v>
      </c>
      <c r="AA228" s="64">
        <v>0</v>
      </c>
      <c r="AB228" s="64">
        <v>0</v>
      </c>
      <c r="AC228" s="64">
        <v>0</v>
      </c>
      <c r="AD228" s="64">
        <v>0</v>
      </c>
      <c r="AE228" s="64">
        <v>0</v>
      </c>
      <c r="AF228" s="64">
        <v>0</v>
      </c>
      <c r="AG228" s="64">
        <v>0</v>
      </c>
      <c r="AH228" s="64">
        <v>0</v>
      </c>
      <c r="AI228" s="64">
        <v>0</v>
      </c>
      <c r="AJ228" s="66"/>
    </row>
    <row r="229" spans="2:36" s="67" customFormat="1" ht="22.5" customHeight="1">
      <c r="B229" s="152"/>
      <c r="C229" s="157" t="s">
        <v>66</v>
      </c>
      <c r="D229" s="158"/>
      <c r="E229" s="64">
        <v>0</v>
      </c>
      <c r="F229" s="64">
        <v>0</v>
      </c>
      <c r="G229" s="64">
        <v>0</v>
      </c>
      <c r="H229" s="64">
        <v>0</v>
      </c>
      <c r="I229" s="64">
        <v>0</v>
      </c>
      <c r="J229" s="64">
        <v>0</v>
      </c>
      <c r="K229" s="64">
        <v>0</v>
      </c>
      <c r="L229" s="64">
        <v>0</v>
      </c>
      <c r="M229" s="64">
        <v>0</v>
      </c>
      <c r="N229" s="64">
        <v>0</v>
      </c>
      <c r="O229" s="64">
        <v>0</v>
      </c>
      <c r="P229" s="64">
        <v>0</v>
      </c>
      <c r="Q229" s="64">
        <v>0</v>
      </c>
      <c r="R229" s="64">
        <v>0</v>
      </c>
      <c r="S229" s="64">
        <v>0</v>
      </c>
      <c r="T229" s="64">
        <v>0</v>
      </c>
      <c r="U229" s="64">
        <v>0</v>
      </c>
      <c r="V229" s="64">
        <v>0</v>
      </c>
      <c r="W229" s="64">
        <v>0</v>
      </c>
      <c r="X229" s="64">
        <v>0</v>
      </c>
      <c r="Y229" s="64">
        <v>0</v>
      </c>
      <c r="Z229" s="64">
        <v>0</v>
      </c>
      <c r="AA229" s="64">
        <v>0</v>
      </c>
      <c r="AB229" s="64">
        <v>0</v>
      </c>
      <c r="AC229" s="64">
        <v>0</v>
      </c>
      <c r="AD229" s="64">
        <v>0</v>
      </c>
      <c r="AE229" s="64">
        <v>0</v>
      </c>
      <c r="AF229" s="64">
        <v>0</v>
      </c>
      <c r="AG229" s="64">
        <v>0</v>
      </c>
      <c r="AH229" s="64">
        <v>0</v>
      </c>
      <c r="AI229" s="64">
        <v>0</v>
      </c>
      <c r="AJ229" s="66"/>
    </row>
    <row r="230" spans="2:36" s="67" customFormat="1" ht="22.5" customHeight="1">
      <c r="B230" s="152"/>
      <c r="C230" s="157" t="s">
        <v>85</v>
      </c>
      <c r="D230" s="158"/>
      <c r="E230" s="64">
        <v>0</v>
      </c>
      <c r="F230" s="64">
        <v>0</v>
      </c>
      <c r="G230" s="64">
        <v>0</v>
      </c>
      <c r="H230" s="64">
        <v>0</v>
      </c>
      <c r="I230" s="64">
        <v>0</v>
      </c>
      <c r="J230" s="64">
        <v>0</v>
      </c>
      <c r="K230" s="64">
        <v>0</v>
      </c>
      <c r="L230" s="64">
        <v>0</v>
      </c>
      <c r="M230" s="64">
        <v>0</v>
      </c>
      <c r="N230" s="64">
        <v>0</v>
      </c>
      <c r="O230" s="64">
        <v>0</v>
      </c>
      <c r="P230" s="64">
        <v>0</v>
      </c>
      <c r="Q230" s="64">
        <v>0</v>
      </c>
      <c r="R230" s="64">
        <v>0</v>
      </c>
      <c r="S230" s="64">
        <v>0</v>
      </c>
      <c r="T230" s="64">
        <v>0</v>
      </c>
      <c r="U230" s="64">
        <v>0</v>
      </c>
      <c r="V230" s="64">
        <v>0</v>
      </c>
      <c r="W230" s="64">
        <v>0</v>
      </c>
      <c r="X230" s="64">
        <v>0</v>
      </c>
      <c r="Y230" s="64">
        <v>0</v>
      </c>
      <c r="Z230" s="64">
        <v>0</v>
      </c>
      <c r="AA230" s="64">
        <v>0</v>
      </c>
      <c r="AB230" s="64">
        <v>0</v>
      </c>
      <c r="AC230" s="64">
        <v>0</v>
      </c>
      <c r="AD230" s="64">
        <v>0</v>
      </c>
      <c r="AE230" s="64">
        <v>0</v>
      </c>
      <c r="AF230" s="64">
        <v>0</v>
      </c>
      <c r="AG230" s="64">
        <v>0</v>
      </c>
      <c r="AH230" s="64">
        <v>0</v>
      </c>
      <c r="AI230" s="64">
        <v>0</v>
      </c>
      <c r="AJ230" s="66"/>
    </row>
    <row r="231" spans="2:36" s="67" customFormat="1" ht="22.5" customHeight="1">
      <c r="B231" s="152"/>
      <c r="C231" s="157" t="s">
        <v>86</v>
      </c>
      <c r="D231" s="158"/>
      <c r="E231" s="71">
        <v>1000</v>
      </c>
      <c r="F231" s="71">
        <v>1000</v>
      </c>
      <c r="G231" s="71">
        <v>1000</v>
      </c>
      <c r="H231" s="71">
        <v>1000</v>
      </c>
      <c r="I231" s="71">
        <v>1000</v>
      </c>
      <c r="J231" s="71">
        <v>1000</v>
      </c>
      <c r="K231" s="71">
        <v>1000</v>
      </c>
      <c r="L231" s="71">
        <v>1000</v>
      </c>
      <c r="M231" s="71">
        <v>1000</v>
      </c>
      <c r="N231" s="71">
        <v>1000</v>
      </c>
      <c r="O231" s="71">
        <v>1000</v>
      </c>
      <c r="P231" s="71">
        <v>1000</v>
      </c>
      <c r="Q231" s="71">
        <v>1000</v>
      </c>
      <c r="R231" s="71">
        <v>1000</v>
      </c>
      <c r="S231" s="71">
        <v>1000</v>
      </c>
      <c r="T231" s="71">
        <v>1000</v>
      </c>
      <c r="U231" s="71">
        <v>1000</v>
      </c>
      <c r="V231" s="71">
        <v>1000</v>
      </c>
      <c r="W231" s="71">
        <v>1000</v>
      </c>
      <c r="X231" s="71">
        <v>1000</v>
      </c>
      <c r="Y231" s="71">
        <v>1000</v>
      </c>
      <c r="Z231" s="71">
        <v>1000</v>
      </c>
      <c r="AA231" s="71">
        <v>1000</v>
      </c>
      <c r="AB231" s="71">
        <v>1000</v>
      </c>
      <c r="AC231" s="71">
        <v>1000</v>
      </c>
      <c r="AD231" s="71">
        <v>1000</v>
      </c>
      <c r="AE231" s="71">
        <v>1000</v>
      </c>
      <c r="AF231" s="71">
        <v>1000</v>
      </c>
      <c r="AG231" s="71">
        <v>1000</v>
      </c>
      <c r="AH231" s="71">
        <v>1000</v>
      </c>
      <c r="AI231" s="71">
        <v>1000</v>
      </c>
      <c r="AJ231" s="66"/>
    </row>
    <row r="232" spans="2:36" s="67" customFormat="1" ht="22.5" customHeight="1">
      <c r="B232" s="152"/>
      <c r="C232" s="157" t="s">
        <v>88</v>
      </c>
      <c r="D232" s="158"/>
      <c r="E232" s="71">
        <f aca="true" t="shared" si="128" ref="E232:AI232">E217*15/100</f>
        <v>1050</v>
      </c>
      <c r="F232" s="71">
        <f t="shared" si="128"/>
        <v>1125</v>
      </c>
      <c r="G232" s="71">
        <f t="shared" si="128"/>
        <v>1200</v>
      </c>
      <c r="H232" s="71">
        <f t="shared" si="128"/>
        <v>1275</v>
      </c>
      <c r="I232" s="71">
        <f t="shared" si="128"/>
        <v>1350</v>
      </c>
      <c r="J232" s="71">
        <f t="shared" si="128"/>
        <v>1425</v>
      </c>
      <c r="K232" s="71">
        <f t="shared" si="128"/>
        <v>1500</v>
      </c>
      <c r="L232" s="71">
        <f t="shared" si="128"/>
        <v>1575</v>
      </c>
      <c r="M232" s="71">
        <f t="shared" si="128"/>
        <v>1650</v>
      </c>
      <c r="N232" s="71">
        <f t="shared" si="128"/>
        <v>1725</v>
      </c>
      <c r="O232" s="71">
        <f t="shared" si="128"/>
        <v>1800</v>
      </c>
      <c r="P232" s="71">
        <f t="shared" si="128"/>
        <v>1875</v>
      </c>
      <c r="Q232" s="71">
        <f t="shared" si="128"/>
        <v>1950</v>
      </c>
      <c r="R232" s="71">
        <f t="shared" si="128"/>
        <v>2025</v>
      </c>
      <c r="S232" s="71">
        <f t="shared" si="128"/>
        <v>2100</v>
      </c>
      <c r="T232" s="71">
        <f t="shared" si="128"/>
        <v>2175</v>
      </c>
      <c r="U232" s="71">
        <f t="shared" si="128"/>
        <v>2250</v>
      </c>
      <c r="V232" s="71">
        <f t="shared" si="128"/>
        <v>2325</v>
      </c>
      <c r="W232" s="71">
        <f t="shared" si="128"/>
        <v>2400</v>
      </c>
      <c r="X232" s="71">
        <f t="shared" si="128"/>
        <v>2475</v>
      </c>
      <c r="Y232" s="71">
        <f t="shared" si="128"/>
        <v>2550</v>
      </c>
      <c r="Z232" s="71">
        <f t="shared" si="128"/>
        <v>2625</v>
      </c>
      <c r="AA232" s="71">
        <f t="shared" si="128"/>
        <v>2700</v>
      </c>
      <c r="AB232" s="71">
        <f t="shared" si="128"/>
        <v>2775</v>
      </c>
      <c r="AC232" s="71">
        <f t="shared" si="128"/>
        <v>2850</v>
      </c>
      <c r="AD232" s="71">
        <f t="shared" si="128"/>
        <v>2925</v>
      </c>
      <c r="AE232" s="71">
        <f t="shared" si="128"/>
        <v>3000</v>
      </c>
      <c r="AF232" s="71">
        <f t="shared" si="128"/>
        <v>3075</v>
      </c>
      <c r="AG232" s="71">
        <f t="shared" si="128"/>
        <v>3150</v>
      </c>
      <c r="AH232" s="71">
        <f t="shared" si="128"/>
        <v>3225</v>
      </c>
      <c r="AI232" s="71">
        <f t="shared" si="128"/>
        <v>3300</v>
      </c>
      <c r="AJ232" s="72"/>
    </row>
    <row r="233" spans="2:36" s="67" customFormat="1" ht="22.5" customHeight="1">
      <c r="B233" s="152"/>
      <c r="C233" s="157" t="s">
        <v>89</v>
      </c>
      <c r="D233" s="158"/>
      <c r="E233" s="71">
        <f aca="true" t="shared" si="129" ref="E233:AI233">E217*10/100</f>
        <v>700</v>
      </c>
      <c r="F233" s="71">
        <f t="shared" si="129"/>
        <v>750</v>
      </c>
      <c r="G233" s="71">
        <f t="shared" si="129"/>
        <v>800</v>
      </c>
      <c r="H233" s="71">
        <f t="shared" si="129"/>
        <v>850</v>
      </c>
      <c r="I233" s="71">
        <f t="shared" si="129"/>
        <v>900</v>
      </c>
      <c r="J233" s="71">
        <f t="shared" si="129"/>
        <v>950</v>
      </c>
      <c r="K233" s="71">
        <f t="shared" si="129"/>
        <v>1000</v>
      </c>
      <c r="L233" s="71">
        <f t="shared" si="129"/>
        <v>1050</v>
      </c>
      <c r="M233" s="71">
        <f t="shared" si="129"/>
        <v>1100</v>
      </c>
      <c r="N233" s="71">
        <f t="shared" si="129"/>
        <v>1150</v>
      </c>
      <c r="O233" s="71">
        <f t="shared" si="129"/>
        <v>1200</v>
      </c>
      <c r="P233" s="71">
        <f t="shared" si="129"/>
        <v>1250</v>
      </c>
      <c r="Q233" s="71">
        <f t="shared" si="129"/>
        <v>1300</v>
      </c>
      <c r="R233" s="71">
        <f t="shared" si="129"/>
        <v>1350</v>
      </c>
      <c r="S233" s="71">
        <f t="shared" si="129"/>
        <v>1400</v>
      </c>
      <c r="T233" s="71">
        <f t="shared" si="129"/>
        <v>1450</v>
      </c>
      <c r="U233" s="71">
        <f t="shared" si="129"/>
        <v>1500</v>
      </c>
      <c r="V233" s="71">
        <f t="shared" si="129"/>
        <v>1550</v>
      </c>
      <c r="W233" s="71">
        <f t="shared" si="129"/>
        <v>1600</v>
      </c>
      <c r="X233" s="71">
        <f t="shared" si="129"/>
        <v>1650</v>
      </c>
      <c r="Y233" s="71">
        <f t="shared" si="129"/>
        <v>1700</v>
      </c>
      <c r="Z233" s="71">
        <f t="shared" si="129"/>
        <v>1750</v>
      </c>
      <c r="AA233" s="71">
        <f t="shared" si="129"/>
        <v>1800</v>
      </c>
      <c r="AB233" s="71">
        <f t="shared" si="129"/>
        <v>1850</v>
      </c>
      <c r="AC233" s="71">
        <f t="shared" si="129"/>
        <v>1900</v>
      </c>
      <c r="AD233" s="71">
        <f t="shared" si="129"/>
        <v>1950</v>
      </c>
      <c r="AE233" s="71">
        <f t="shared" si="129"/>
        <v>2000</v>
      </c>
      <c r="AF233" s="71">
        <f t="shared" si="129"/>
        <v>2050</v>
      </c>
      <c r="AG233" s="71">
        <f t="shared" si="129"/>
        <v>2100</v>
      </c>
      <c r="AH233" s="71">
        <f t="shared" si="129"/>
        <v>2150</v>
      </c>
      <c r="AI233" s="71">
        <f t="shared" si="129"/>
        <v>2200</v>
      </c>
      <c r="AJ233" s="72"/>
    </row>
    <row r="234" spans="2:36" s="67" customFormat="1" ht="22.5" customHeight="1">
      <c r="B234" s="152"/>
      <c r="C234" s="157" t="s">
        <v>90</v>
      </c>
      <c r="D234" s="158"/>
      <c r="E234" s="73">
        <f>E220*7.5/100</f>
        <v>682.5</v>
      </c>
      <c r="F234" s="73">
        <f>F220*7.5/100</f>
        <v>731.25</v>
      </c>
      <c r="G234" s="73">
        <f aca="true" t="shared" si="130" ref="G234:AI234">G220*7.5/100</f>
        <v>780</v>
      </c>
      <c r="H234" s="73">
        <f t="shared" si="130"/>
        <v>828.75</v>
      </c>
      <c r="I234" s="73">
        <f t="shared" si="130"/>
        <v>877.5</v>
      </c>
      <c r="J234" s="73">
        <f t="shared" si="130"/>
        <v>926.25</v>
      </c>
      <c r="K234" s="73">
        <f t="shared" si="130"/>
        <v>975</v>
      </c>
      <c r="L234" s="73">
        <f t="shared" si="130"/>
        <v>1023.75</v>
      </c>
      <c r="M234" s="73">
        <f t="shared" si="130"/>
        <v>1072.5</v>
      </c>
      <c r="N234" s="73">
        <f t="shared" si="130"/>
        <v>1121.25</v>
      </c>
      <c r="O234" s="73">
        <f t="shared" si="130"/>
        <v>1170</v>
      </c>
      <c r="P234" s="73">
        <f t="shared" si="130"/>
        <v>1218.75</v>
      </c>
      <c r="Q234" s="73">
        <f t="shared" si="130"/>
        <v>1267.5</v>
      </c>
      <c r="R234" s="73">
        <f t="shared" si="130"/>
        <v>1316.25</v>
      </c>
      <c r="S234" s="73">
        <f t="shared" si="130"/>
        <v>1365</v>
      </c>
      <c r="T234" s="73">
        <f t="shared" si="130"/>
        <v>1413.75</v>
      </c>
      <c r="U234" s="73">
        <f t="shared" si="130"/>
        <v>1462.5</v>
      </c>
      <c r="V234" s="73">
        <f t="shared" si="130"/>
        <v>1511.25</v>
      </c>
      <c r="W234" s="73">
        <f t="shared" si="130"/>
        <v>1560</v>
      </c>
      <c r="X234" s="73">
        <f t="shared" si="130"/>
        <v>1608.75</v>
      </c>
      <c r="Y234" s="73">
        <f t="shared" si="130"/>
        <v>1657.5</v>
      </c>
      <c r="Z234" s="73">
        <f t="shared" si="130"/>
        <v>1706.25</v>
      </c>
      <c r="AA234" s="73">
        <f t="shared" si="130"/>
        <v>1755</v>
      </c>
      <c r="AB234" s="73">
        <f t="shared" si="130"/>
        <v>1803.75</v>
      </c>
      <c r="AC234" s="73">
        <f t="shared" si="130"/>
        <v>1852.5</v>
      </c>
      <c r="AD234" s="73">
        <f t="shared" si="130"/>
        <v>1901.25</v>
      </c>
      <c r="AE234" s="73">
        <f t="shared" si="130"/>
        <v>1950</v>
      </c>
      <c r="AF234" s="73">
        <f t="shared" si="130"/>
        <v>1998.75</v>
      </c>
      <c r="AG234" s="73">
        <f t="shared" si="130"/>
        <v>2047.5</v>
      </c>
      <c r="AH234" s="73">
        <f t="shared" si="130"/>
        <v>2096.25</v>
      </c>
      <c r="AI234" s="73">
        <f t="shared" si="130"/>
        <v>2145</v>
      </c>
      <c r="AJ234" s="72"/>
    </row>
    <row r="235" spans="2:36" s="67" customFormat="1" ht="22.5" customHeight="1" thickBot="1">
      <c r="B235" s="153"/>
      <c r="C235" s="157" t="s">
        <v>60</v>
      </c>
      <c r="D235" s="158"/>
      <c r="E235" s="71">
        <f>SUM(E220:E234)</f>
        <v>20247</v>
      </c>
      <c r="F235" s="73">
        <f aca="true" t="shared" si="131" ref="F235:AI235">SUM(F220:F234)</f>
        <v>21225.75</v>
      </c>
      <c r="G235" s="73">
        <f t="shared" si="131"/>
        <v>22204.5</v>
      </c>
      <c r="H235" s="73">
        <f t="shared" si="131"/>
        <v>23183.25</v>
      </c>
      <c r="I235" s="73">
        <f t="shared" si="131"/>
        <v>24162</v>
      </c>
      <c r="J235" s="73">
        <f t="shared" si="131"/>
        <v>25140.75</v>
      </c>
      <c r="K235" s="73">
        <f t="shared" si="131"/>
        <v>26119.5</v>
      </c>
      <c r="L235" s="73">
        <f t="shared" si="131"/>
        <v>27098.25</v>
      </c>
      <c r="M235" s="73">
        <f t="shared" si="131"/>
        <v>28077</v>
      </c>
      <c r="N235" s="73">
        <f t="shared" si="131"/>
        <v>29055.75</v>
      </c>
      <c r="O235" s="73">
        <f t="shared" si="131"/>
        <v>30034.5</v>
      </c>
      <c r="P235" s="73">
        <f t="shared" si="131"/>
        <v>31013.25</v>
      </c>
      <c r="Q235" s="73">
        <f t="shared" si="131"/>
        <v>31992</v>
      </c>
      <c r="R235" s="73">
        <f t="shared" si="131"/>
        <v>32970.75</v>
      </c>
      <c r="S235" s="73">
        <f t="shared" si="131"/>
        <v>33949.5</v>
      </c>
      <c r="T235" s="73">
        <f t="shared" si="131"/>
        <v>34928.25</v>
      </c>
      <c r="U235" s="73">
        <f t="shared" si="131"/>
        <v>35907</v>
      </c>
      <c r="V235" s="73">
        <f t="shared" si="131"/>
        <v>36885.75</v>
      </c>
      <c r="W235" s="73">
        <f t="shared" si="131"/>
        <v>37864.5</v>
      </c>
      <c r="X235" s="73">
        <f t="shared" si="131"/>
        <v>38843.25</v>
      </c>
      <c r="Y235" s="73">
        <f t="shared" si="131"/>
        <v>39822</v>
      </c>
      <c r="Z235" s="73">
        <f t="shared" si="131"/>
        <v>40800.75</v>
      </c>
      <c r="AA235" s="73">
        <f t="shared" si="131"/>
        <v>41779.5</v>
      </c>
      <c r="AB235" s="73">
        <f t="shared" si="131"/>
        <v>42758.25</v>
      </c>
      <c r="AC235" s="73">
        <f t="shared" si="131"/>
        <v>43737</v>
      </c>
      <c r="AD235" s="73">
        <f t="shared" si="131"/>
        <v>44715.75</v>
      </c>
      <c r="AE235" s="73">
        <f t="shared" si="131"/>
        <v>45694.5</v>
      </c>
      <c r="AF235" s="73">
        <f t="shared" si="131"/>
        <v>46673.25</v>
      </c>
      <c r="AG235" s="73">
        <f t="shared" si="131"/>
        <v>47652</v>
      </c>
      <c r="AH235" s="73">
        <f t="shared" si="131"/>
        <v>48630.75</v>
      </c>
      <c r="AI235" s="73">
        <f t="shared" si="131"/>
        <v>49609.5</v>
      </c>
      <c r="AJ235" s="66"/>
    </row>
    <row r="236" spans="2:35" s="68" customFormat="1" ht="22.5" customHeight="1">
      <c r="B236" s="151">
        <v>13</v>
      </c>
      <c r="C236" s="75" t="s">
        <v>52</v>
      </c>
      <c r="D236" s="62" t="s">
        <v>4</v>
      </c>
      <c r="E236" s="69">
        <v>4645</v>
      </c>
      <c r="F236" s="62">
        <f>E236+340</f>
        <v>4985</v>
      </c>
      <c r="G236" s="62">
        <f aca="true" t="shared" si="132" ref="G236:AI236">F236+340</f>
        <v>5325</v>
      </c>
      <c r="H236" s="62">
        <f t="shared" si="132"/>
        <v>5665</v>
      </c>
      <c r="I236" s="62">
        <f t="shared" si="132"/>
        <v>6005</v>
      </c>
      <c r="J236" s="62">
        <f t="shared" si="132"/>
        <v>6345</v>
      </c>
      <c r="K236" s="62">
        <f t="shared" si="132"/>
        <v>6685</v>
      </c>
      <c r="L236" s="62">
        <f t="shared" si="132"/>
        <v>7025</v>
      </c>
      <c r="M236" s="62">
        <f t="shared" si="132"/>
        <v>7365</v>
      </c>
      <c r="N236" s="62">
        <f t="shared" si="132"/>
        <v>7705</v>
      </c>
      <c r="O236" s="62">
        <f t="shared" si="132"/>
        <v>8045</v>
      </c>
      <c r="P236" s="62">
        <f t="shared" si="132"/>
        <v>8385</v>
      </c>
      <c r="Q236" s="62">
        <f t="shared" si="132"/>
        <v>8725</v>
      </c>
      <c r="R236" s="62">
        <f t="shared" si="132"/>
        <v>9065</v>
      </c>
      <c r="S236" s="62">
        <f t="shared" si="132"/>
        <v>9405</v>
      </c>
      <c r="T236" s="62">
        <f t="shared" si="132"/>
        <v>9745</v>
      </c>
      <c r="U236" s="62">
        <f t="shared" si="132"/>
        <v>10085</v>
      </c>
      <c r="V236" s="62">
        <f t="shared" si="132"/>
        <v>10425</v>
      </c>
      <c r="W236" s="62">
        <f t="shared" si="132"/>
        <v>10765</v>
      </c>
      <c r="X236" s="62">
        <f t="shared" si="132"/>
        <v>11105</v>
      </c>
      <c r="Y236" s="62">
        <f t="shared" si="132"/>
        <v>11445</v>
      </c>
      <c r="Z236" s="62">
        <f t="shared" si="132"/>
        <v>11785</v>
      </c>
      <c r="AA236" s="62">
        <f t="shared" si="132"/>
        <v>12125</v>
      </c>
      <c r="AB236" s="62">
        <f t="shared" si="132"/>
        <v>12465</v>
      </c>
      <c r="AC236" s="62">
        <f t="shared" si="132"/>
        <v>12805</v>
      </c>
      <c r="AD236" s="62">
        <f t="shared" si="132"/>
        <v>13145</v>
      </c>
      <c r="AE236" s="62">
        <f t="shared" si="132"/>
        <v>13485</v>
      </c>
      <c r="AF236" s="62">
        <f t="shared" si="132"/>
        <v>13825</v>
      </c>
      <c r="AG236" s="62">
        <f t="shared" si="132"/>
        <v>14165</v>
      </c>
      <c r="AH236" s="62">
        <f t="shared" si="132"/>
        <v>14505</v>
      </c>
      <c r="AI236" s="62">
        <f t="shared" si="132"/>
        <v>14845</v>
      </c>
    </row>
    <row r="237" spans="2:35" s="97" customFormat="1" ht="22.5" customHeight="1">
      <c r="B237" s="152"/>
      <c r="C237" s="87" t="s">
        <v>40</v>
      </c>
      <c r="D237" s="88" t="s">
        <v>26</v>
      </c>
      <c r="E237" s="88">
        <v>7500</v>
      </c>
      <c r="F237" s="88">
        <f>E237+550</f>
        <v>8050</v>
      </c>
      <c r="G237" s="88">
        <f aca="true" t="shared" si="133" ref="G237:AI237">F237+550</f>
        <v>8600</v>
      </c>
      <c r="H237" s="88">
        <f t="shared" si="133"/>
        <v>9150</v>
      </c>
      <c r="I237" s="88">
        <f t="shared" si="133"/>
        <v>9700</v>
      </c>
      <c r="J237" s="88">
        <f t="shared" si="133"/>
        <v>10250</v>
      </c>
      <c r="K237" s="88">
        <f t="shared" si="133"/>
        <v>10800</v>
      </c>
      <c r="L237" s="88">
        <f t="shared" si="133"/>
        <v>11350</v>
      </c>
      <c r="M237" s="88">
        <f t="shared" si="133"/>
        <v>11900</v>
      </c>
      <c r="N237" s="88">
        <f t="shared" si="133"/>
        <v>12450</v>
      </c>
      <c r="O237" s="88">
        <f t="shared" si="133"/>
        <v>13000</v>
      </c>
      <c r="P237" s="88">
        <f t="shared" si="133"/>
        <v>13550</v>
      </c>
      <c r="Q237" s="88">
        <f t="shared" si="133"/>
        <v>14100</v>
      </c>
      <c r="R237" s="88">
        <f t="shared" si="133"/>
        <v>14650</v>
      </c>
      <c r="S237" s="88">
        <f t="shared" si="133"/>
        <v>15200</v>
      </c>
      <c r="T237" s="88">
        <f t="shared" si="133"/>
        <v>15750</v>
      </c>
      <c r="U237" s="88">
        <f t="shared" si="133"/>
        <v>16300</v>
      </c>
      <c r="V237" s="88">
        <f t="shared" si="133"/>
        <v>16850</v>
      </c>
      <c r="W237" s="88">
        <f t="shared" si="133"/>
        <v>17400</v>
      </c>
      <c r="X237" s="88">
        <f t="shared" si="133"/>
        <v>17950</v>
      </c>
      <c r="Y237" s="88">
        <f t="shared" si="133"/>
        <v>18500</v>
      </c>
      <c r="Z237" s="88">
        <f t="shared" si="133"/>
        <v>19050</v>
      </c>
      <c r="AA237" s="88">
        <f t="shared" si="133"/>
        <v>19600</v>
      </c>
      <c r="AB237" s="88">
        <f t="shared" si="133"/>
        <v>20150</v>
      </c>
      <c r="AC237" s="88">
        <f t="shared" si="133"/>
        <v>20700</v>
      </c>
      <c r="AD237" s="88">
        <f t="shared" si="133"/>
        <v>21250</v>
      </c>
      <c r="AE237" s="88">
        <f t="shared" si="133"/>
        <v>21800</v>
      </c>
      <c r="AF237" s="88">
        <f t="shared" si="133"/>
        <v>22350</v>
      </c>
      <c r="AG237" s="88">
        <f t="shared" si="133"/>
        <v>22900</v>
      </c>
      <c r="AH237" s="88">
        <f t="shared" si="133"/>
        <v>23450</v>
      </c>
      <c r="AI237" s="88">
        <f t="shared" si="133"/>
        <v>24000</v>
      </c>
    </row>
    <row r="238" spans="2:35" s="68" customFormat="1" ht="22.5" customHeight="1">
      <c r="B238" s="152"/>
      <c r="C238" s="155" t="s">
        <v>58</v>
      </c>
      <c r="D238" s="156"/>
      <c r="E238" s="69">
        <f>E236*15/100</f>
        <v>696.75</v>
      </c>
      <c r="F238" s="69">
        <f aca="true" t="shared" si="134" ref="F238:AI238">F236*15/100</f>
        <v>747.75</v>
      </c>
      <c r="G238" s="69">
        <f t="shared" si="134"/>
        <v>798.75</v>
      </c>
      <c r="H238" s="69">
        <f t="shared" si="134"/>
        <v>849.75</v>
      </c>
      <c r="I238" s="69">
        <f t="shared" si="134"/>
        <v>900.75</v>
      </c>
      <c r="J238" s="69">
        <f t="shared" si="134"/>
        <v>951.75</v>
      </c>
      <c r="K238" s="69">
        <f t="shared" si="134"/>
        <v>1002.75</v>
      </c>
      <c r="L238" s="69">
        <f t="shared" si="134"/>
        <v>1053.75</v>
      </c>
      <c r="M238" s="69">
        <f t="shared" si="134"/>
        <v>1104.75</v>
      </c>
      <c r="N238" s="69">
        <f t="shared" si="134"/>
        <v>1155.75</v>
      </c>
      <c r="O238" s="69">
        <f t="shared" si="134"/>
        <v>1206.75</v>
      </c>
      <c r="P238" s="69">
        <f t="shared" si="134"/>
        <v>1257.75</v>
      </c>
      <c r="Q238" s="69">
        <f t="shared" si="134"/>
        <v>1308.75</v>
      </c>
      <c r="R238" s="69">
        <f t="shared" si="134"/>
        <v>1359.75</v>
      </c>
      <c r="S238" s="69">
        <f t="shared" si="134"/>
        <v>1410.75</v>
      </c>
      <c r="T238" s="69">
        <f t="shared" si="134"/>
        <v>1461.75</v>
      </c>
      <c r="U238" s="69">
        <f t="shared" si="134"/>
        <v>1512.75</v>
      </c>
      <c r="V238" s="69">
        <f t="shared" si="134"/>
        <v>1563.75</v>
      </c>
      <c r="W238" s="69">
        <f t="shared" si="134"/>
        <v>1614.75</v>
      </c>
      <c r="X238" s="69">
        <f t="shared" si="134"/>
        <v>1665.75</v>
      </c>
      <c r="Y238" s="69">
        <f t="shared" si="134"/>
        <v>1716.75</v>
      </c>
      <c r="Z238" s="69">
        <f t="shared" si="134"/>
        <v>1767.75</v>
      </c>
      <c r="AA238" s="69">
        <f t="shared" si="134"/>
        <v>1818.75</v>
      </c>
      <c r="AB238" s="69">
        <f t="shared" si="134"/>
        <v>1869.75</v>
      </c>
      <c r="AC238" s="69">
        <f t="shared" si="134"/>
        <v>1920.75</v>
      </c>
      <c r="AD238" s="69">
        <f t="shared" si="134"/>
        <v>1971.75</v>
      </c>
      <c r="AE238" s="69">
        <f t="shared" si="134"/>
        <v>2022.75</v>
      </c>
      <c r="AF238" s="69">
        <f t="shared" si="134"/>
        <v>2073.75</v>
      </c>
      <c r="AG238" s="69">
        <f t="shared" si="134"/>
        <v>2124.75</v>
      </c>
      <c r="AH238" s="69">
        <f t="shared" si="134"/>
        <v>2175.75</v>
      </c>
      <c r="AI238" s="69">
        <f t="shared" si="134"/>
        <v>2226.75</v>
      </c>
    </row>
    <row r="239" spans="2:35" s="68" customFormat="1" ht="22.5" customHeight="1">
      <c r="B239" s="152"/>
      <c r="C239" s="155" t="s">
        <v>80</v>
      </c>
      <c r="D239" s="156"/>
      <c r="E239" s="69">
        <f aca="true" t="shared" si="135" ref="E239:AI239">E237*20/100</f>
        <v>1500</v>
      </c>
      <c r="F239" s="69">
        <f t="shared" si="135"/>
        <v>1610</v>
      </c>
      <c r="G239" s="69">
        <f t="shared" si="135"/>
        <v>1720</v>
      </c>
      <c r="H239" s="69">
        <f t="shared" si="135"/>
        <v>1830</v>
      </c>
      <c r="I239" s="69">
        <f t="shared" si="135"/>
        <v>1940</v>
      </c>
      <c r="J239" s="69">
        <f t="shared" si="135"/>
        <v>2050</v>
      </c>
      <c r="K239" s="69">
        <f t="shared" si="135"/>
        <v>2160</v>
      </c>
      <c r="L239" s="69">
        <f t="shared" si="135"/>
        <v>2270</v>
      </c>
      <c r="M239" s="69">
        <f t="shared" si="135"/>
        <v>2380</v>
      </c>
      <c r="N239" s="69">
        <f t="shared" si="135"/>
        <v>2490</v>
      </c>
      <c r="O239" s="69">
        <f t="shared" si="135"/>
        <v>2600</v>
      </c>
      <c r="P239" s="69">
        <f t="shared" si="135"/>
        <v>2710</v>
      </c>
      <c r="Q239" s="69">
        <f t="shared" si="135"/>
        <v>2820</v>
      </c>
      <c r="R239" s="69">
        <f t="shared" si="135"/>
        <v>2930</v>
      </c>
      <c r="S239" s="69">
        <f t="shared" si="135"/>
        <v>3040</v>
      </c>
      <c r="T239" s="69">
        <f t="shared" si="135"/>
        <v>3150</v>
      </c>
      <c r="U239" s="69">
        <f t="shared" si="135"/>
        <v>3260</v>
      </c>
      <c r="V239" s="69">
        <f t="shared" si="135"/>
        <v>3370</v>
      </c>
      <c r="W239" s="69">
        <f t="shared" si="135"/>
        <v>3480</v>
      </c>
      <c r="X239" s="69">
        <f t="shared" si="135"/>
        <v>3590</v>
      </c>
      <c r="Y239" s="69">
        <f t="shared" si="135"/>
        <v>3700</v>
      </c>
      <c r="Z239" s="69">
        <f t="shared" si="135"/>
        <v>3810</v>
      </c>
      <c r="AA239" s="69">
        <f t="shared" si="135"/>
        <v>3920</v>
      </c>
      <c r="AB239" s="69">
        <f t="shared" si="135"/>
        <v>4030</v>
      </c>
      <c r="AC239" s="69">
        <f t="shared" si="135"/>
        <v>4140</v>
      </c>
      <c r="AD239" s="69">
        <f t="shared" si="135"/>
        <v>4250</v>
      </c>
      <c r="AE239" s="69">
        <f t="shared" si="135"/>
        <v>4360</v>
      </c>
      <c r="AF239" s="69">
        <f t="shared" si="135"/>
        <v>4470</v>
      </c>
      <c r="AG239" s="69">
        <f t="shared" si="135"/>
        <v>4580</v>
      </c>
      <c r="AH239" s="69">
        <f t="shared" si="135"/>
        <v>4690</v>
      </c>
      <c r="AI239" s="69">
        <f t="shared" si="135"/>
        <v>4800</v>
      </c>
    </row>
    <row r="240" spans="2:35" s="94" customFormat="1" ht="22.5" customHeight="1">
      <c r="B240" s="152"/>
      <c r="C240" s="149" t="s">
        <v>79</v>
      </c>
      <c r="D240" s="150"/>
      <c r="E240" s="145">
        <v>9700</v>
      </c>
      <c r="F240" s="145">
        <f>E240+725</f>
        <v>10425</v>
      </c>
      <c r="G240" s="145">
        <f aca="true" t="shared" si="136" ref="G240:AI240">F240+725</f>
        <v>11150</v>
      </c>
      <c r="H240" s="145">
        <f t="shared" si="136"/>
        <v>11875</v>
      </c>
      <c r="I240" s="145">
        <f t="shared" si="136"/>
        <v>12600</v>
      </c>
      <c r="J240" s="145">
        <f t="shared" si="136"/>
        <v>13325</v>
      </c>
      <c r="K240" s="145">
        <f t="shared" si="136"/>
        <v>14050</v>
      </c>
      <c r="L240" s="145">
        <f t="shared" si="136"/>
        <v>14775</v>
      </c>
      <c r="M240" s="145">
        <f t="shared" si="136"/>
        <v>15500</v>
      </c>
      <c r="N240" s="145">
        <f t="shared" si="136"/>
        <v>16225</v>
      </c>
      <c r="O240" s="145">
        <f t="shared" si="136"/>
        <v>16950</v>
      </c>
      <c r="P240" s="145">
        <f t="shared" si="136"/>
        <v>17675</v>
      </c>
      <c r="Q240" s="145">
        <f t="shared" si="136"/>
        <v>18400</v>
      </c>
      <c r="R240" s="145">
        <f t="shared" si="136"/>
        <v>19125</v>
      </c>
      <c r="S240" s="145">
        <f t="shared" si="136"/>
        <v>19850</v>
      </c>
      <c r="T240" s="145">
        <f t="shared" si="136"/>
        <v>20575</v>
      </c>
      <c r="U240" s="145">
        <f t="shared" si="136"/>
        <v>21300</v>
      </c>
      <c r="V240" s="145">
        <f t="shared" si="136"/>
        <v>22025</v>
      </c>
      <c r="W240" s="145">
        <f t="shared" si="136"/>
        <v>22750</v>
      </c>
      <c r="X240" s="145">
        <f t="shared" si="136"/>
        <v>23475</v>
      </c>
      <c r="Y240" s="145">
        <f t="shared" si="136"/>
        <v>24200</v>
      </c>
      <c r="Z240" s="145">
        <f t="shared" si="136"/>
        <v>24925</v>
      </c>
      <c r="AA240" s="145">
        <f t="shared" si="136"/>
        <v>25650</v>
      </c>
      <c r="AB240" s="145">
        <f t="shared" si="136"/>
        <v>26375</v>
      </c>
      <c r="AC240" s="145">
        <f t="shared" si="136"/>
        <v>27100</v>
      </c>
      <c r="AD240" s="145">
        <f t="shared" si="136"/>
        <v>27825</v>
      </c>
      <c r="AE240" s="145">
        <f t="shared" si="136"/>
        <v>28550</v>
      </c>
      <c r="AF240" s="145">
        <f t="shared" si="136"/>
        <v>29275</v>
      </c>
      <c r="AG240" s="145">
        <f t="shared" si="136"/>
        <v>30000</v>
      </c>
      <c r="AH240" s="145">
        <f t="shared" si="136"/>
        <v>30725</v>
      </c>
      <c r="AI240" s="145">
        <f t="shared" si="136"/>
        <v>31450</v>
      </c>
    </row>
    <row r="241" spans="2:36" s="96" customFormat="1" ht="22.5" customHeight="1" thickBot="1">
      <c r="B241" s="152"/>
      <c r="C241" s="163" t="s">
        <v>104</v>
      </c>
      <c r="D241" s="164"/>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95"/>
    </row>
    <row r="242" spans="2:36" s="67" customFormat="1" ht="22.5" customHeight="1">
      <c r="B242" s="152"/>
      <c r="C242" s="157" t="s">
        <v>53</v>
      </c>
      <c r="D242" s="158"/>
      <c r="E242" s="71">
        <v>1393</v>
      </c>
      <c r="F242" s="71">
        <v>1393</v>
      </c>
      <c r="G242" s="71">
        <v>1393</v>
      </c>
      <c r="H242" s="71">
        <v>1393</v>
      </c>
      <c r="I242" s="71">
        <v>1393</v>
      </c>
      <c r="J242" s="71">
        <v>1393</v>
      </c>
      <c r="K242" s="71">
        <v>1393</v>
      </c>
      <c r="L242" s="71">
        <v>1393</v>
      </c>
      <c r="M242" s="71">
        <v>1393</v>
      </c>
      <c r="N242" s="71">
        <v>1393</v>
      </c>
      <c r="O242" s="71">
        <v>1393</v>
      </c>
      <c r="P242" s="71">
        <v>1393</v>
      </c>
      <c r="Q242" s="71">
        <v>1393</v>
      </c>
      <c r="R242" s="71">
        <v>1393</v>
      </c>
      <c r="S242" s="71">
        <v>1393</v>
      </c>
      <c r="T242" s="71">
        <v>1393</v>
      </c>
      <c r="U242" s="71">
        <v>1393</v>
      </c>
      <c r="V242" s="71">
        <v>1393</v>
      </c>
      <c r="W242" s="71">
        <v>1393</v>
      </c>
      <c r="X242" s="71">
        <v>1393</v>
      </c>
      <c r="Y242" s="71">
        <v>1393</v>
      </c>
      <c r="Z242" s="71">
        <v>1393</v>
      </c>
      <c r="AA242" s="71">
        <v>1393</v>
      </c>
      <c r="AB242" s="71">
        <v>1393</v>
      </c>
      <c r="AC242" s="71">
        <v>1393</v>
      </c>
      <c r="AD242" s="71">
        <v>1393</v>
      </c>
      <c r="AE242" s="71">
        <v>1393</v>
      </c>
      <c r="AF242" s="71">
        <v>1393</v>
      </c>
      <c r="AG242" s="71">
        <v>1393</v>
      </c>
      <c r="AH242" s="71">
        <v>1393</v>
      </c>
      <c r="AI242" s="71">
        <v>1393</v>
      </c>
      <c r="AJ242" s="72"/>
    </row>
    <row r="243" spans="2:36" s="67" customFormat="1" ht="22.5" customHeight="1">
      <c r="B243" s="152"/>
      <c r="C243" s="157" t="s">
        <v>54</v>
      </c>
      <c r="D243" s="158"/>
      <c r="E243" s="71">
        <v>1375</v>
      </c>
      <c r="F243" s="71">
        <v>1375</v>
      </c>
      <c r="G243" s="71">
        <v>1375</v>
      </c>
      <c r="H243" s="71">
        <v>1375</v>
      </c>
      <c r="I243" s="71">
        <v>1375</v>
      </c>
      <c r="J243" s="71">
        <v>1375</v>
      </c>
      <c r="K243" s="71">
        <v>1375</v>
      </c>
      <c r="L243" s="71">
        <v>1375</v>
      </c>
      <c r="M243" s="71">
        <v>1375</v>
      </c>
      <c r="N243" s="71">
        <v>1375</v>
      </c>
      <c r="O243" s="71">
        <v>1375</v>
      </c>
      <c r="P243" s="71">
        <v>1375</v>
      </c>
      <c r="Q243" s="71">
        <v>1375</v>
      </c>
      <c r="R243" s="71">
        <v>1375</v>
      </c>
      <c r="S243" s="71">
        <v>1375</v>
      </c>
      <c r="T243" s="71">
        <v>1375</v>
      </c>
      <c r="U243" s="71">
        <v>1375</v>
      </c>
      <c r="V243" s="71">
        <v>1375</v>
      </c>
      <c r="W243" s="71">
        <v>1375</v>
      </c>
      <c r="X243" s="71">
        <v>1375</v>
      </c>
      <c r="Y243" s="71">
        <v>1375</v>
      </c>
      <c r="Z243" s="71">
        <v>1375</v>
      </c>
      <c r="AA243" s="71">
        <v>1375</v>
      </c>
      <c r="AB243" s="71">
        <v>1375</v>
      </c>
      <c r="AC243" s="71">
        <v>1375</v>
      </c>
      <c r="AD243" s="71">
        <v>1375</v>
      </c>
      <c r="AE243" s="71">
        <v>1375</v>
      </c>
      <c r="AF243" s="71">
        <v>1375</v>
      </c>
      <c r="AG243" s="71">
        <v>1375</v>
      </c>
      <c r="AH243" s="71">
        <v>1375</v>
      </c>
      <c r="AI243" s="71">
        <v>1375</v>
      </c>
      <c r="AJ243" s="72"/>
    </row>
    <row r="244" spans="2:36" s="67" customFormat="1" ht="22.5" customHeight="1">
      <c r="B244" s="152"/>
      <c r="C244" s="157" t="s">
        <v>81</v>
      </c>
      <c r="D244" s="158"/>
      <c r="E244" s="73">
        <f>E236/2</f>
        <v>2322.5</v>
      </c>
      <c r="F244" s="73">
        <f aca="true" t="shared" si="137" ref="F244:AI244">F236/2</f>
        <v>2492.5</v>
      </c>
      <c r="G244" s="73">
        <f t="shared" si="137"/>
        <v>2662.5</v>
      </c>
      <c r="H244" s="73">
        <f t="shared" si="137"/>
        <v>2832.5</v>
      </c>
      <c r="I244" s="73">
        <f t="shared" si="137"/>
        <v>3002.5</v>
      </c>
      <c r="J244" s="73">
        <f t="shared" si="137"/>
        <v>3172.5</v>
      </c>
      <c r="K244" s="73">
        <f t="shared" si="137"/>
        <v>3342.5</v>
      </c>
      <c r="L244" s="73">
        <f t="shared" si="137"/>
        <v>3512.5</v>
      </c>
      <c r="M244" s="73">
        <f t="shared" si="137"/>
        <v>3682.5</v>
      </c>
      <c r="N244" s="73">
        <f t="shared" si="137"/>
        <v>3852.5</v>
      </c>
      <c r="O244" s="73">
        <f t="shared" si="137"/>
        <v>4022.5</v>
      </c>
      <c r="P244" s="73">
        <f t="shared" si="137"/>
        <v>4192.5</v>
      </c>
      <c r="Q244" s="73">
        <f t="shared" si="137"/>
        <v>4362.5</v>
      </c>
      <c r="R244" s="73">
        <f t="shared" si="137"/>
        <v>4532.5</v>
      </c>
      <c r="S244" s="73">
        <f t="shared" si="137"/>
        <v>4702.5</v>
      </c>
      <c r="T244" s="73">
        <f t="shared" si="137"/>
        <v>4872.5</v>
      </c>
      <c r="U244" s="73">
        <f t="shared" si="137"/>
        <v>5042.5</v>
      </c>
      <c r="V244" s="73">
        <f t="shared" si="137"/>
        <v>5212.5</v>
      </c>
      <c r="W244" s="73">
        <f t="shared" si="137"/>
        <v>5382.5</v>
      </c>
      <c r="X244" s="73">
        <f t="shared" si="137"/>
        <v>5552.5</v>
      </c>
      <c r="Y244" s="73">
        <f t="shared" si="137"/>
        <v>5722.5</v>
      </c>
      <c r="Z244" s="73">
        <f t="shared" si="137"/>
        <v>5892.5</v>
      </c>
      <c r="AA244" s="73">
        <f t="shared" si="137"/>
        <v>6062.5</v>
      </c>
      <c r="AB244" s="73">
        <f t="shared" si="137"/>
        <v>6232.5</v>
      </c>
      <c r="AC244" s="73">
        <f t="shared" si="137"/>
        <v>6402.5</v>
      </c>
      <c r="AD244" s="73">
        <f t="shared" si="137"/>
        <v>6572.5</v>
      </c>
      <c r="AE244" s="73">
        <f t="shared" si="137"/>
        <v>6742.5</v>
      </c>
      <c r="AF244" s="73">
        <f t="shared" si="137"/>
        <v>6912.5</v>
      </c>
      <c r="AG244" s="73">
        <f t="shared" si="137"/>
        <v>7082.5</v>
      </c>
      <c r="AH244" s="73">
        <f t="shared" si="137"/>
        <v>7252.5</v>
      </c>
      <c r="AI244" s="73">
        <f t="shared" si="137"/>
        <v>7422.5</v>
      </c>
      <c r="AJ244" s="72"/>
    </row>
    <row r="245" spans="2:36" s="67" customFormat="1" ht="22.5" customHeight="1">
      <c r="B245" s="152"/>
      <c r="C245" s="157" t="s">
        <v>82</v>
      </c>
      <c r="D245" s="158"/>
      <c r="E245" s="71">
        <f aca="true" t="shared" si="138" ref="E245:AI245">E225</f>
        <v>2856</v>
      </c>
      <c r="F245" s="71">
        <f t="shared" si="138"/>
        <v>2856</v>
      </c>
      <c r="G245" s="71">
        <f t="shared" si="138"/>
        <v>2856</v>
      </c>
      <c r="H245" s="71">
        <f t="shared" si="138"/>
        <v>2856</v>
      </c>
      <c r="I245" s="71">
        <f t="shared" si="138"/>
        <v>2856</v>
      </c>
      <c r="J245" s="71">
        <f t="shared" si="138"/>
        <v>2856</v>
      </c>
      <c r="K245" s="71">
        <f t="shared" si="138"/>
        <v>2856</v>
      </c>
      <c r="L245" s="71">
        <f t="shared" si="138"/>
        <v>2856</v>
      </c>
      <c r="M245" s="71">
        <f t="shared" si="138"/>
        <v>2856</v>
      </c>
      <c r="N245" s="71">
        <f t="shared" si="138"/>
        <v>2856</v>
      </c>
      <c r="O245" s="71">
        <f t="shared" si="138"/>
        <v>2856</v>
      </c>
      <c r="P245" s="71">
        <f t="shared" si="138"/>
        <v>2856</v>
      </c>
      <c r="Q245" s="71">
        <f t="shared" si="138"/>
        <v>2856</v>
      </c>
      <c r="R245" s="71">
        <f t="shared" si="138"/>
        <v>2856</v>
      </c>
      <c r="S245" s="71">
        <f t="shared" si="138"/>
        <v>2856</v>
      </c>
      <c r="T245" s="71">
        <f t="shared" si="138"/>
        <v>2856</v>
      </c>
      <c r="U245" s="71">
        <f t="shared" si="138"/>
        <v>2856</v>
      </c>
      <c r="V245" s="71">
        <f t="shared" si="138"/>
        <v>2856</v>
      </c>
      <c r="W245" s="71">
        <f t="shared" si="138"/>
        <v>2856</v>
      </c>
      <c r="X245" s="71">
        <f t="shared" si="138"/>
        <v>2856</v>
      </c>
      <c r="Y245" s="71">
        <f t="shared" si="138"/>
        <v>2856</v>
      </c>
      <c r="Z245" s="71">
        <f t="shared" si="138"/>
        <v>2856</v>
      </c>
      <c r="AA245" s="71">
        <f t="shared" si="138"/>
        <v>2856</v>
      </c>
      <c r="AB245" s="71">
        <f t="shared" si="138"/>
        <v>2856</v>
      </c>
      <c r="AC245" s="71">
        <f t="shared" si="138"/>
        <v>2856</v>
      </c>
      <c r="AD245" s="71">
        <f t="shared" si="138"/>
        <v>2856</v>
      </c>
      <c r="AE245" s="71">
        <f t="shared" si="138"/>
        <v>2856</v>
      </c>
      <c r="AF245" s="71">
        <f t="shared" si="138"/>
        <v>2856</v>
      </c>
      <c r="AG245" s="71">
        <f t="shared" si="138"/>
        <v>2856</v>
      </c>
      <c r="AH245" s="71">
        <f t="shared" si="138"/>
        <v>2856</v>
      </c>
      <c r="AI245" s="71">
        <f t="shared" si="138"/>
        <v>2856</v>
      </c>
      <c r="AJ245" s="72"/>
    </row>
    <row r="246" spans="2:36" s="67" customFormat="1" ht="22.5" customHeight="1">
      <c r="B246" s="152"/>
      <c r="C246" s="157" t="s">
        <v>83</v>
      </c>
      <c r="D246" s="158"/>
      <c r="E246" s="71">
        <v>0</v>
      </c>
      <c r="F246" s="71">
        <v>0</v>
      </c>
      <c r="G246" s="71">
        <v>0</v>
      </c>
      <c r="H246" s="71">
        <v>0</v>
      </c>
      <c r="I246" s="71">
        <v>0</v>
      </c>
      <c r="J246" s="71">
        <v>0</v>
      </c>
      <c r="K246" s="71">
        <v>0</v>
      </c>
      <c r="L246" s="71">
        <v>0</v>
      </c>
      <c r="M246" s="71">
        <v>0</v>
      </c>
      <c r="N246" s="71">
        <v>0</v>
      </c>
      <c r="O246" s="71">
        <v>0</v>
      </c>
      <c r="P246" s="71">
        <v>0</v>
      </c>
      <c r="Q246" s="71">
        <v>0</v>
      </c>
      <c r="R246" s="71">
        <v>0</v>
      </c>
      <c r="S246" s="71">
        <v>0</v>
      </c>
      <c r="T246" s="71">
        <v>0</v>
      </c>
      <c r="U246" s="71">
        <v>0</v>
      </c>
      <c r="V246" s="71">
        <v>0</v>
      </c>
      <c r="W246" s="71">
        <v>0</v>
      </c>
      <c r="X246" s="71">
        <v>0</v>
      </c>
      <c r="Y246" s="71">
        <v>0</v>
      </c>
      <c r="Z246" s="71">
        <v>0</v>
      </c>
      <c r="AA246" s="71">
        <v>0</v>
      </c>
      <c r="AB246" s="71">
        <v>0</v>
      </c>
      <c r="AC246" s="71">
        <v>0</v>
      </c>
      <c r="AD246" s="71">
        <v>0</v>
      </c>
      <c r="AE246" s="71">
        <v>0</v>
      </c>
      <c r="AF246" s="71">
        <v>0</v>
      </c>
      <c r="AG246" s="71">
        <v>0</v>
      </c>
      <c r="AH246" s="71">
        <v>0</v>
      </c>
      <c r="AI246" s="71">
        <v>0</v>
      </c>
      <c r="AJ246" s="72"/>
    </row>
    <row r="247" spans="2:36" s="67" customFormat="1" ht="22.5" customHeight="1">
      <c r="B247" s="152"/>
      <c r="C247" s="157" t="s">
        <v>55</v>
      </c>
      <c r="D247" s="158"/>
      <c r="E247" s="71">
        <v>0</v>
      </c>
      <c r="F247" s="71">
        <v>0</v>
      </c>
      <c r="G247" s="71">
        <v>0</v>
      </c>
      <c r="H247" s="71">
        <v>0</v>
      </c>
      <c r="I247" s="71">
        <v>0</v>
      </c>
      <c r="J247" s="71">
        <v>0</v>
      </c>
      <c r="K247" s="71">
        <v>0</v>
      </c>
      <c r="L247" s="71">
        <v>0</v>
      </c>
      <c r="M247" s="71">
        <v>0</v>
      </c>
      <c r="N247" s="71">
        <v>0</v>
      </c>
      <c r="O247" s="71">
        <v>0</v>
      </c>
      <c r="P247" s="71">
        <v>0</v>
      </c>
      <c r="Q247" s="71">
        <v>0</v>
      </c>
      <c r="R247" s="71">
        <v>0</v>
      </c>
      <c r="S247" s="71">
        <v>0</v>
      </c>
      <c r="T247" s="71">
        <v>0</v>
      </c>
      <c r="U247" s="71">
        <v>0</v>
      </c>
      <c r="V247" s="71">
        <v>0</v>
      </c>
      <c r="W247" s="71">
        <v>0</v>
      </c>
      <c r="X247" s="71">
        <v>0</v>
      </c>
      <c r="Y247" s="71">
        <v>0</v>
      </c>
      <c r="Z247" s="71">
        <v>0</v>
      </c>
      <c r="AA247" s="71">
        <v>0</v>
      </c>
      <c r="AB247" s="71">
        <v>0</v>
      </c>
      <c r="AC247" s="71">
        <v>0</v>
      </c>
      <c r="AD247" s="71">
        <v>0</v>
      </c>
      <c r="AE247" s="71">
        <v>0</v>
      </c>
      <c r="AF247" s="71">
        <v>0</v>
      </c>
      <c r="AG247" s="71">
        <v>0</v>
      </c>
      <c r="AH247" s="71">
        <v>0</v>
      </c>
      <c r="AI247" s="71">
        <v>0</v>
      </c>
      <c r="AJ247" s="72"/>
    </row>
    <row r="248" spans="2:36" s="67" customFormat="1" ht="22.5" customHeight="1">
      <c r="B248" s="152"/>
      <c r="C248" s="157" t="s">
        <v>84</v>
      </c>
      <c r="D248" s="158"/>
      <c r="E248" s="71">
        <v>0</v>
      </c>
      <c r="F248" s="71">
        <v>0</v>
      </c>
      <c r="G248" s="71">
        <v>0</v>
      </c>
      <c r="H248" s="71">
        <v>0</v>
      </c>
      <c r="I248" s="71">
        <v>0</v>
      </c>
      <c r="J248" s="71">
        <v>0</v>
      </c>
      <c r="K248" s="71">
        <v>0</v>
      </c>
      <c r="L248" s="71">
        <v>0</v>
      </c>
      <c r="M248" s="71">
        <v>0</v>
      </c>
      <c r="N248" s="71">
        <v>0</v>
      </c>
      <c r="O248" s="71">
        <v>0</v>
      </c>
      <c r="P248" s="71">
        <v>0</v>
      </c>
      <c r="Q248" s="71">
        <v>0</v>
      </c>
      <c r="R248" s="71">
        <v>0</v>
      </c>
      <c r="S248" s="71">
        <v>0</v>
      </c>
      <c r="T248" s="71">
        <v>0</v>
      </c>
      <c r="U248" s="71">
        <v>0</v>
      </c>
      <c r="V248" s="71">
        <v>0</v>
      </c>
      <c r="W248" s="71">
        <v>0</v>
      </c>
      <c r="X248" s="71">
        <v>0</v>
      </c>
      <c r="Y248" s="71">
        <v>0</v>
      </c>
      <c r="Z248" s="71">
        <v>0</v>
      </c>
      <c r="AA248" s="71">
        <v>0</v>
      </c>
      <c r="AB248" s="71">
        <v>0</v>
      </c>
      <c r="AC248" s="71">
        <v>0</v>
      </c>
      <c r="AD248" s="71">
        <v>0</v>
      </c>
      <c r="AE248" s="71">
        <v>0</v>
      </c>
      <c r="AF248" s="71">
        <v>0</v>
      </c>
      <c r="AG248" s="71">
        <v>0</v>
      </c>
      <c r="AH248" s="71">
        <v>0</v>
      </c>
      <c r="AI248" s="71">
        <v>0</v>
      </c>
      <c r="AJ248" s="72"/>
    </row>
    <row r="249" spans="2:36" s="67" customFormat="1" ht="22.5" customHeight="1">
      <c r="B249" s="152"/>
      <c r="C249" s="157" t="s">
        <v>66</v>
      </c>
      <c r="D249" s="158"/>
      <c r="E249" s="71">
        <v>0</v>
      </c>
      <c r="F249" s="71">
        <v>0</v>
      </c>
      <c r="G249" s="71">
        <v>0</v>
      </c>
      <c r="H249" s="71">
        <v>0</v>
      </c>
      <c r="I249" s="71">
        <v>0</v>
      </c>
      <c r="J249" s="71">
        <v>0</v>
      </c>
      <c r="K249" s="71">
        <v>0</v>
      </c>
      <c r="L249" s="71">
        <v>0</v>
      </c>
      <c r="M249" s="71">
        <v>0</v>
      </c>
      <c r="N249" s="71">
        <v>0</v>
      </c>
      <c r="O249" s="71">
        <v>0</v>
      </c>
      <c r="P249" s="71">
        <v>0</v>
      </c>
      <c r="Q249" s="71">
        <v>0</v>
      </c>
      <c r="R249" s="71">
        <v>0</v>
      </c>
      <c r="S249" s="71">
        <v>0</v>
      </c>
      <c r="T249" s="71">
        <v>0</v>
      </c>
      <c r="U249" s="71">
        <v>0</v>
      </c>
      <c r="V249" s="71">
        <v>0</v>
      </c>
      <c r="W249" s="71">
        <v>0</v>
      </c>
      <c r="X249" s="71">
        <v>0</v>
      </c>
      <c r="Y249" s="71">
        <v>0</v>
      </c>
      <c r="Z249" s="71">
        <v>0</v>
      </c>
      <c r="AA249" s="71">
        <v>0</v>
      </c>
      <c r="AB249" s="71">
        <v>0</v>
      </c>
      <c r="AC249" s="71">
        <v>0</v>
      </c>
      <c r="AD249" s="71">
        <v>0</v>
      </c>
      <c r="AE249" s="71">
        <v>0</v>
      </c>
      <c r="AF249" s="71">
        <v>0</v>
      </c>
      <c r="AG249" s="71">
        <v>0</v>
      </c>
      <c r="AH249" s="71">
        <v>0</v>
      </c>
      <c r="AI249" s="71">
        <v>0</v>
      </c>
      <c r="AJ249" s="72"/>
    </row>
    <row r="250" spans="2:36" s="67" customFormat="1" ht="22.5" customHeight="1">
      <c r="B250" s="152"/>
      <c r="C250" s="157" t="s">
        <v>85</v>
      </c>
      <c r="D250" s="158"/>
      <c r="E250" s="71">
        <v>0</v>
      </c>
      <c r="F250" s="71">
        <v>0</v>
      </c>
      <c r="G250" s="71">
        <v>0</v>
      </c>
      <c r="H250" s="71">
        <v>0</v>
      </c>
      <c r="I250" s="71">
        <v>0</v>
      </c>
      <c r="J250" s="71">
        <v>0</v>
      </c>
      <c r="K250" s="71">
        <v>0</v>
      </c>
      <c r="L250" s="71">
        <v>0</v>
      </c>
      <c r="M250" s="71">
        <v>0</v>
      </c>
      <c r="N250" s="71">
        <v>0</v>
      </c>
      <c r="O250" s="71">
        <v>0</v>
      </c>
      <c r="P250" s="71">
        <v>0</v>
      </c>
      <c r="Q250" s="71">
        <v>0</v>
      </c>
      <c r="R250" s="71">
        <v>0</v>
      </c>
      <c r="S250" s="71">
        <v>0</v>
      </c>
      <c r="T250" s="71">
        <v>0</v>
      </c>
      <c r="U250" s="71">
        <v>0</v>
      </c>
      <c r="V250" s="71">
        <v>0</v>
      </c>
      <c r="W250" s="71">
        <v>0</v>
      </c>
      <c r="X250" s="71">
        <v>0</v>
      </c>
      <c r="Y250" s="71">
        <v>0</v>
      </c>
      <c r="Z250" s="71">
        <v>0</v>
      </c>
      <c r="AA250" s="71">
        <v>0</v>
      </c>
      <c r="AB250" s="71">
        <v>0</v>
      </c>
      <c r="AC250" s="71">
        <v>0</v>
      </c>
      <c r="AD250" s="71">
        <v>0</v>
      </c>
      <c r="AE250" s="71">
        <v>0</v>
      </c>
      <c r="AF250" s="71">
        <v>0</v>
      </c>
      <c r="AG250" s="71">
        <v>0</v>
      </c>
      <c r="AH250" s="71">
        <v>0</v>
      </c>
      <c r="AI250" s="71">
        <v>0</v>
      </c>
      <c r="AJ250" s="72"/>
    </row>
    <row r="251" spans="2:36" s="67" customFormat="1" ht="22.5" customHeight="1">
      <c r="B251" s="152"/>
      <c r="C251" s="157" t="s">
        <v>86</v>
      </c>
      <c r="D251" s="158"/>
      <c r="E251" s="71">
        <v>1000</v>
      </c>
      <c r="F251" s="71">
        <v>1000</v>
      </c>
      <c r="G251" s="71">
        <v>1000</v>
      </c>
      <c r="H251" s="71">
        <v>1000</v>
      </c>
      <c r="I251" s="71">
        <v>1000</v>
      </c>
      <c r="J251" s="71">
        <v>1000</v>
      </c>
      <c r="K251" s="71">
        <v>1000</v>
      </c>
      <c r="L251" s="71">
        <v>1000</v>
      </c>
      <c r="M251" s="71">
        <v>1000</v>
      </c>
      <c r="N251" s="71">
        <v>1000</v>
      </c>
      <c r="O251" s="71">
        <v>1000</v>
      </c>
      <c r="P251" s="71">
        <v>1000</v>
      </c>
      <c r="Q251" s="71">
        <v>1000</v>
      </c>
      <c r="R251" s="71">
        <v>1000</v>
      </c>
      <c r="S251" s="71">
        <v>1000</v>
      </c>
      <c r="T251" s="71">
        <v>1000</v>
      </c>
      <c r="U251" s="71">
        <v>1000</v>
      </c>
      <c r="V251" s="71">
        <v>1000</v>
      </c>
      <c r="W251" s="71">
        <v>1000</v>
      </c>
      <c r="X251" s="71">
        <v>1000</v>
      </c>
      <c r="Y251" s="71">
        <v>1000</v>
      </c>
      <c r="Z251" s="71">
        <v>1000</v>
      </c>
      <c r="AA251" s="71">
        <v>1000</v>
      </c>
      <c r="AB251" s="71">
        <v>1000</v>
      </c>
      <c r="AC251" s="71">
        <v>1000</v>
      </c>
      <c r="AD251" s="71">
        <v>1000</v>
      </c>
      <c r="AE251" s="71">
        <v>1000</v>
      </c>
      <c r="AF251" s="71">
        <v>1000</v>
      </c>
      <c r="AG251" s="71">
        <v>1000</v>
      </c>
      <c r="AH251" s="71">
        <v>1000</v>
      </c>
      <c r="AI251" s="71">
        <v>1000</v>
      </c>
      <c r="AJ251" s="72"/>
    </row>
    <row r="252" spans="2:36" s="67" customFormat="1" ht="22.5" customHeight="1">
      <c r="B252" s="152"/>
      <c r="C252" s="157" t="s">
        <v>88</v>
      </c>
      <c r="D252" s="158"/>
      <c r="E252" s="71">
        <f aca="true" t="shared" si="139" ref="E252:AI252">E237*15/100</f>
        <v>1125</v>
      </c>
      <c r="F252" s="73">
        <f t="shared" si="139"/>
        <v>1207.5</v>
      </c>
      <c r="G252" s="73">
        <f t="shared" si="139"/>
        <v>1290</v>
      </c>
      <c r="H252" s="73">
        <f t="shared" si="139"/>
        <v>1372.5</v>
      </c>
      <c r="I252" s="73">
        <f t="shared" si="139"/>
        <v>1455</v>
      </c>
      <c r="J252" s="73">
        <f t="shared" si="139"/>
        <v>1537.5</v>
      </c>
      <c r="K252" s="73">
        <f t="shared" si="139"/>
        <v>1620</v>
      </c>
      <c r="L252" s="73">
        <f t="shared" si="139"/>
        <v>1702.5</v>
      </c>
      <c r="M252" s="73">
        <f t="shared" si="139"/>
        <v>1785</v>
      </c>
      <c r="N252" s="73">
        <f t="shared" si="139"/>
        <v>1867.5</v>
      </c>
      <c r="O252" s="73">
        <f t="shared" si="139"/>
        <v>1950</v>
      </c>
      <c r="P252" s="73">
        <f t="shared" si="139"/>
        <v>2032.5</v>
      </c>
      <c r="Q252" s="73">
        <f t="shared" si="139"/>
        <v>2115</v>
      </c>
      <c r="R252" s="73">
        <f t="shared" si="139"/>
        <v>2197.5</v>
      </c>
      <c r="S252" s="73">
        <f t="shared" si="139"/>
        <v>2280</v>
      </c>
      <c r="T252" s="73">
        <f t="shared" si="139"/>
        <v>2362.5</v>
      </c>
      <c r="U252" s="73">
        <f t="shared" si="139"/>
        <v>2445</v>
      </c>
      <c r="V252" s="73">
        <f t="shared" si="139"/>
        <v>2527.5</v>
      </c>
      <c r="W252" s="73">
        <f t="shared" si="139"/>
        <v>2610</v>
      </c>
      <c r="X252" s="73">
        <f t="shared" si="139"/>
        <v>2692.5</v>
      </c>
      <c r="Y252" s="73">
        <f t="shared" si="139"/>
        <v>2775</v>
      </c>
      <c r="Z252" s="73">
        <f t="shared" si="139"/>
        <v>2857.5</v>
      </c>
      <c r="AA252" s="73">
        <f t="shared" si="139"/>
        <v>2940</v>
      </c>
      <c r="AB252" s="73">
        <f t="shared" si="139"/>
        <v>3022.5</v>
      </c>
      <c r="AC252" s="73">
        <f t="shared" si="139"/>
        <v>3105</v>
      </c>
      <c r="AD252" s="73">
        <f t="shared" si="139"/>
        <v>3187.5</v>
      </c>
      <c r="AE252" s="73">
        <f t="shared" si="139"/>
        <v>3270</v>
      </c>
      <c r="AF252" s="73">
        <f t="shared" si="139"/>
        <v>3352.5</v>
      </c>
      <c r="AG252" s="73">
        <f t="shared" si="139"/>
        <v>3435</v>
      </c>
      <c r="AH252" s="73">
        <f t="shared" si="139"/>
        <v>3517.5</v>
      </c>
      <c r="AI252" s="73">
        <f t="shared" si="139"/>
        <v>3600</v>
      </c>
      <c r="AJ252" s="72"/>
    </row>
    <row r="253" spans="2:36" s="67" customFormat="1" ht="22.5" customHeight="1">
      <c r="B253" s="152"/>
      <c r="C253" s="157" t="s">
        <v>89</v>
      </c>
      <c r="D253" s="158"/>
      <c r="E253" s="71">
        <f aca="true" t="shared" si="140" ref="E253:AI253">E237*10/100</f>
        <v>750</v>
      </c>
      <c r="F253" s="71">
        <f t="shared" si="140"/>
        <v>805</v>
      </c>
      <c r="G253" s="71">
        <f t="shared" si="140"/>
        <v>860</v>
      </c>
      <c r="H253" s="71">
        <f t="shared" si="140"/>
        <v>915</v>
      </c>
      <c r="I253" s="71">
        <f t="shared" si="140"/>
        <v>970</v>
      </c>
      <c r="J253" s="71">
        <f t="shared" si="140"/>
        <v>1025</v>
      </c>
      <c r="K253" s="71">
        <f t="shared" si="140"/>
        <v>1080</v>
      </c>
      <c r="L253" s="71">
        <f t="shared" si="140"/>
        <v>1135</v>
      </c>
      <c r="M253" s="71">
        <f t="shared" si="140"/>
        <v>1190</v>
      </c>
      <c r="N253" s="71">
        <f t="shared" si="140"/>
        <v>1245</v>
      </c>
      <c r="O253" s="71">
        <f t="shared" si="140"/>
        <v>1300</v>
      </c>
      <c r="P253" s="71">
        <f t="shared" si="140"/>
        <v>1355</v>
      </c>
      <c r="Q253" s="71">
        <f t="shared" si="140"/>
        <v>1410</v>
      </c>
      <c r="R253" s="71">
        <f t="shared" si="140"/>
        <v>1465</v>
      </c>
      <c r="S253" s="71">
        <f t="shared" si="140"/>
        <v>1520</v>
      </c>
      <c r="T253" s="71">
        <f t="shared" si="140"/>
        <v>1575</v>
      </c>
      <c r="U253" s="71">
        <f t="shared" si="140"/>
        <v>1630</v>
      </c>
      <c r="V253" s="71">
        <f t="shared" si="140"/>
        <v>1685</v>
      </c>
      <c r="W253" s="71">
        <f t="shared" si="140"/>
        <v>1740</v>
      </c>
      <c r="X253" s="71">
        <f t="shared" si="140"/>
        <v>1795</v>
      </c>
      <c r="Y253" s="71">
        <f t="shared" si="140"/>
        <v>1850</v>
      </c>
      <c r="Z253" s="71">
        <f t="shared" si="140"/>
        <v>1905</v>
      </c>
      <c r="AA253" s="71">
        <f t="shared" si="140"/>
        <v>1960</v>
      </c>
      <c r="AB253" s="71">
        <f t="shared" si="140"/>
        <v>2015</v>
      </c>
      <c r="AC253" s="71">
        <f t="shared" si="140"/>
        <v>2070</v>
      </c>
      <c r="AD253" s="71">
        <f t="shared" si="140"/>
        <v>2125</v>
      </c>
      <c r="AE253" s="71">
        <f t="shared" si="140"/>
        <v>2180</v>
      </c>
      <c r="AF253" s="71">
        <f t="shared" si="140"/>
        <v>2235</v>
      </c>
      <c r="AG253" s="71">
        <f t="shared" si="140"/>
        <v>2290</v>
      </c>
      <c r="AH253" s="71">
        <f t="shared" si="140"/>
        <v>2345</v>
      </c>
      <c r="AI253" s="71">
        <f t="shared" si="140"/>
        <v>2400</v>
      </c>
      <c r="AJ253" s="72"/>
    </row>
    <row r="254" spans="2:36" s="67" customFormat="1" ht="22.5" customHeight="1">
      <c r="B254" s="152"/>
      <c r="C254" s="157" t="s">
        <v>90</v>
      </c>
      <c r="D254" s="158"/>
      <c r="E254" s="73">
        <f>E240*7.5/100</f>
        <v>727.5</v>
      </c>
      <c r="F254" s="73">
        <f>F240*7.5/100</f>
        <v>781.875</v>
      </c>
      <c r="G254" s="73">
        <f aca="true" t="shared" si="141" ref="G254:AI254">G240*7.5/100</f>
        <v>836.25</v>
      </c>
      <c r="H254" s="73">
        <f t="shared" si="141"/>
        <v>890.625</v>
      </c>
      <c r="I254" s="73">
        <f t="shared" si="141"/>
        <v>945</v>
      </c>
      <c r="J254" s="73">
        <f t="shared" si="141"/>
        <v>999.375</v>
      </c>
      <c r="K254" s="73">
        <f t="shared" si="141"/>
        <v>1053.75</v>
      </c>
      <c r="L254" s="73">
        <f t="shared" si="141"/>
        <v>1108.125</v>
      </c>
      <c r="M254" s="73">
        <f t="shared" si="141"/>
        <v>1162.5</v>
      </c>
      <c r="N254" s="73">
        <f t="shared" si="141"/>
        <v>1216.875</v>
      </c>
      <c r="O254" s="73">
        <f t="shared" si="141"/>
        <v>1271.25</v>
      </c>
      <c r="P254" s="73">
        <f t="shared" si="141"/>
        <v>1325.625</v>
      </c>
      <c r="Q254" s="73">
        <f t="shared" si="141"/>
        <v>1380</v>
      </c>
      <c r="R254" s="73">
        <f t="shared" si="141"/>
        <v>1434.375</v>
      </c>
      <c r="S254" s="73">
        <f t="shared" si="141"/>
        <v>1488.75</v>
      </c>
      <c r="T254" s="73">
        <f t="shared" si="141"/>
        <v>1543.125</v>
      </c>
      <c r="U254" s="73">
        <f t="shared" si="141"/>
        <v>1597.5</v>
      </c>
      <c r="V254" s="73">
        <f t="shared" si="141"/>
        <v>1651.875</v>
      </c>
      <c r="W254" s="73">
        <f t="shared" si="141"/>
        <v>1706.25</v>
      </c>
      <c r="X254" s="73">
        <f t="shared" si="141"/>
        <v>1760.625</v>
      </c>
      <c r="Y254" s="73">
        <f t="shared" si="141"/>
        <v>1815</v>
      </c>
      <c r="Z254" s="73">
        <f t="shared" si="141"/>
        <v>1869.375</v>
      </c>
      <c r="AA254" s="73">
        <f t="shared" si="141"/>
        <v>1923.75</v>
      </c>
      <c r="AB254" s="73">
        <f t="shared" si="141"/>
        <v>1978.125</v>
      </c>
      <c r="AC254" s="73">
        <f t="shared" si="141"/>
        <v>2032.5</v>
      </c>
      <c r="AD254" s="73">
        <f t="shared" si="141"/>
        <v>2086.875</v>
      </c>
      <c r="AE254" s="73">
        <f t="shared" si="141"/>
        <v>2141.25</v>
      </c>
      <c r="AF254" s="73">
        <f t="shared" si="141"/>
        <v>2195.625</v>
      </c>
      <c r="AG254" s="73">
        <f t="shared" si="141"/>
        <v>2250</v>
      </c>
      <c r="AH254" s="73">
        <f t="shared" si="141"/>
        <v>2304.375</v>
      </c>
      <c r="AI254" s="73">
        <f t="shared" si="141"/>
        <v>2358.75</v>
      </c>
      <c r="AJ254" s="72"/>
    </row>
    <row r="255" spans="2:36" s="67" customFormat="1" ht="22.5" customHeight="1" thickBot="1">
      <c r="B255" s="153"/>
      <c r="C255" s="157" t="s">
        <v>60</v>
      </c>
      <c r="D255" s="158"/>
      <c r="E255" s="71">
        <f>SUM(E240:E254)</f>
        <v>21249</v>
      </c>
      <c r="F255" s="73">
        <f aca="true" t="shared" si="142" ref="F255:AI255">SUM(F240:F254)</f>
        <v>22335.875</v>
      </c>
      <c r="G255" s="73">
        <f t="shared" si="142"/>
        <v>23422.75</v>
      </c>
      <c r="H255" s="73">
        <f t="shared" si="142"/>
        <v>24509.625</v>
      </c>
      <c r="I255" s="73">
        <f t="shared" si="142"/>
        <v>25596.5</v>
      </c>
      <c r="J255" s="73">
        <f t="shared" si="142"/>
        <v>26683.375</v>
      </c>
      <c r="K255" s="73">
        <f t="shared" si="142"/>
        <v>27770.25</v>
      </c>
      <c r="L255" s="73">
        <f t="shared" si="142"/>
        <v>28857.125</v>
      </c>
      <c r="M255" s="73">
        <f t="shared" si="142"/>
        <v>29944</v>
      </c>
      <c r="N255" s="73">
        <f t="shared" si="142"/>
        <v>31030.875</v>
      </c>
      <c r="O255" s="73">
        <f t="shared" si="142"/>
        <v>32117.75</v>
      </c>
      <c r="P255" s="73">
        <f t="shared" si="142"/>
        <v>33204.625</v>
      </c>
      <c r="Q255" s="73">
        <f t="shared" si="142"/>
        <v>34291.5</v>
      </c>
      <c r="R255" s="73">
        <f t="shared" si="142"/>
        <v>35378.375</v>
      </c>
      <c r="S255" s="73">
        <f t="shared" si="142"/>
        <v>36465.25</v>
      </c>
      <c r="T255" s="73">
        <f t="shared" si="142"/>
        <v>37552.125</v>
      </c>
      <c r="U255" s="73">
        <f t="shared" si="142"/>
        <v>38639</v>
      </c>
      <c r="V255" s="73">
        <f t="shared" si="142"/>
        <v>39725.875</v>
      </c>
      <c r="W255" s="73">
        <f t="shared" si="142"/>
        <v>40812.75</v>
      </c>
      <c r="X255" s="73">
        <f t="shared" si="142"/>
        <v>41899.625</v>
      </c>
      <c r="Y255" s="73">
        <f t="shared" si="142"/>
        <v>42986.5</v>
      </c>
      <c r="Z255" s="73">
        <f t="shared" si="142"/>
        <v>44073.375</v>
      </c>
      <c r="AA255" s="73">
        <f t="shared" si="142"/>
        <v>45160.25</v>
      </c>
      <c r="AB255" s="73">
        <f t="shared" si="142"/>
        <v>46247.125</v>
      </c>
      <c r="AC255" s="73">
        <f t="shared" si="142"/>
        <v>47334</v>
      </c>
      <c r="AD255" s="73">
        <f t="shared" si="142"/>
        <v>48420.875</v>
      </c>
      <c r="AE255" s="73">
        <f t="shared" si="142"/>
        <v>49507.75</v>
      </c>
      <c r="AF255" s="73">
        <f t="shared" si="142"/>
        <v>50594.625</v>
      </c>
      <c r="AG255" s="73">
        <f t="shared" si="142"/>
        <v>51681.5</v>
      </c>
      <c r="AH255" s="73">
        <f t="shared" si="142"/>
        <v>52768.375</v>
      </c>
      <c r="AI255" s="73">
        <f t="shared" si="142"/>
        <v>53855.25</v>
      </c>
      <c r="AJ255" s="72"/>
    </row>
    <row r="256" spans="2:35" s="68" customFormat="1" ht="22.5" customHeight="1">
      <c r="B256" s="151">
        <v>14</v>
      </c>
      <c r="C256" s="75" t="s">
        <v>17</v>
      </c>
      <c r="D256" s="62" t="s">
        <v>4</v>
      </c>
      <c r="E256" s="62">
        <v>4920</v>
      </c>
      <c r="F256" s="62">
        <f>E256+380</f>
        <v>5300</v>
      </c>
      <c r="G256" s="62">
        <f aca="true" t="shared" si="143" ref="G256:AI256">F256+380</f>
        <v>5680</v>
      </c>
      <c r="H256" s="62">
        <f t="shared" si="143"/>
        <v>6060</v>
      </c>
      <c r="I256" s="62">
        <f t="shared" si="143"/>
        <v>6440</v>
      </c>
      <c r="J256" s="62">
        <f t="shared" si="143"/>
        <v>6820</v>
      </c>
      <c r="K256" s="62">
        <f t="shared" si="143"/>
        <v>7200</v>
      </c>
      <c r="L256" s="62">
        <f t="shared" si="143"/>
        <v>7580</v>
      </c>
      <c r="M256" s="62">
        <f t="shared" si="143"/>
        <v>7960</v>
      </c>
      <c r="N256" s="62">
        <f t="shared" si="143"/>
        <v>8340</v>
      </c>
      <c r="O256" s="62">
        <f t="shared" si="143"/>
        <v>8720</v>
      </c>
      <c r="P256" s="62">
        <f t="shared" si="143"/>
        <v>9100</v>
      </c>
      <c r="Q256" s="62">
        <f t="shared" si="143"/>
        <v>9480</v>
      </c>
      <c r="R256" s="62">
        <f t="shared" si="143"/>
        <v>9860</v>
      </c>
      <c r="S256" s="62">
        <f t="shared" si="143"/>
        <v>10240</v>
      </c>
      <c r="T256" s="62">
        <f t="shared" si="143"/>
        <v>10620</v>
      </c>
      <c r="U256" s="62">
        <f t="shared" si="143"/>
        <v>11000</v>
      </c>
      <c r="V256" s="62">
        <f t="shared" si="143"/>
        <v>11380</v>
      </c>
      <c r="W256" s="62">
        <f t="shared" si="143"/>
        <v>11760</v>
      </c>
      <c r="X256" s="62">
        <f t="shared" si="143"/>
        <v>12140</v>
      </c>
      <c r="Y256" s="62">
        <f t="shared" si="143"/>
        <v>12520</v>
      </c>
      <c r="Z256" s="62">
        <f t="shared" si="143"/>
        <v>12900</v>
      </c>
      <c r="AA256" s="62">
        <f t="shared" si="143"/>
        <v>13280</v>
      </c>
      <c r="AB256" s="62">
        <f t="shared" si="143"/>
        <v>13660</v>
      </c>
      <c r="AC256" s="62">
        <f t="shared" si="143"/>
        <v>14040</v>
      </c>
      <c r="AD256" s="62">
        <f t="shared" si="143"/>
        <v>14420</v>
      </c>
      <c r="AE256" s="62">
        <f t="shared" si="143"/>
        <v>14800</v>
      </c>
      <c r="AF256" s="62">
        <f t="shared" si="143"/>
        <v>15180</v>
      </c>
      <c r="AG256" s="62">
        <f t="shared" si="143"/>
        <v>15560</v>
      </c>
      <c r="AH256" s="62">
        <f t="shared" si="143"/>
        <v>15940</v>
      </c>
      <c r="AI256" s="62">
        <f t="shared" si="143"/>
        <v>16320</v>
      </c>
    </row>
    <row r="257" spans="2:35" s="97" customFormat="1" ht="22.5" customHeight="1">
      <c r="B257" s="152"/>
      <c r="C257" s="87" t="s">
        <v>41</v>
      </c>
      <c r="D257" s="88" t="s">
        <v>26</v>
      </c>
      <c r="E257" s="88">
        <v>8000</v>
      </c>
      <c r="F257" s="88">
        <f>E257+610</f>
        <v>8610</v>
      </c>
      <c r="G257" s="88">
        <f aca="true" t="shared" si="144" ref="G257:AI257">F257+610</f>
        <v>9220</v>
      </c>
      <c r="H257" s="88">
        <f t="shared" si="144"/>
        <v>9830</v>
      </c>
      <c r="I257" s="88">
        <f t="shared" si="144"/>
        <v>10440</v>
      </c>
      <c r="J257" s="88">
        <f t="shared" si="144"/>
        <v>11050</v>
      </c>
      <c r="K257" s="88">
        <f t="shared" si="144"/>
        <v>11660</v>
      </c>
      <c r="L257" s="88">
        <f t="shared" si="144"/>
        <v>12270</v>
      </c>
      <c r="M257" s="88">
        <f t="shared" si="144"/>
        <v>12880</v>
      </c>
      <c r="N257" s="88">
        <f t="shared" si="144"/>
        <v>13490</v>
      </c>
      <c r="O257" s="88">
        <f t="shared" si="144"/>
        <v>14100</v>
      </c>
      <c r="P257" s="88">
        <f t="shared" si="144"/>
        <v>14710</v>
      </c>
      <c r="Q257" s="88">
        <f t="shared" si="144"/>
        <v>15320</v>
      </c>
      <c r="R257" s="88">
        <f t="shared" si="144"/>
        <v>15930</v>
      </c>
      <c r="S257" s="88">
        <f t="shared" si="144"/>
        <v>16540</v>
      </c>
      <c r="T257" s="88">
        <f t="shared" si="144"/>
        <v>17150</v>
      </c>
      <c r="U257" s="88">
        <f t="shared" si="144"/>
        <v>17760</v>
      </c>
      <c r="V257" s="88">
        <f t="shared" si="144"/>
        <v>18370</v>
      </c>
      <c r="W257" s="88">
        <f t="shared" si="144"/>
        <v>18980</v>
      </c>
      <c r="X257" s="88">
        <f t="shared" si="144"/>
        <v>19590</v>
      </c>
      <c r="Y257" s="88">
        <f t="shared" si="144"/>
        <v>20200</v>
      </c>
      <c r="Z257" s="88">
        <f t="shared" si="144"/>
        <v>20810</v>
      </c>
      <c r="AA257" s="88">
        <f t="shared" si="144"/>
        <v>21420</v>
      </c>
      <c r="AB257" s="88">
        <f t="shared" si="144"/>
        <v>22030</v>
      </c>
      <c r="AC257" s="88">
        <f t="shared" si="144"/>
        <v>22640</v>
      </c>
      <c r="AD257" s="88">
        <f t="shared" si="144"/>
        <v>23250</v>
      </c>
      <c r="AE257" s="88">
        <f t="shared" si="144"/>
        <v>23860</v>
      </c>
      <c r="AF257" s="88">
        <f t="shared" si="144"/>
        <v>24470</v>
      </c>
      <c r="AG257" s="88">
        <f t="shared" si="144"/>
        <v>25080</v>
      </c>
      <c r="AH257" s="88">
        <f t="shared" si="144"/>
        <v>25690</v>
      </c>
      <c r="AI257" s="88">
        <f t="shared" si="144"/>
        <v>26300</v>
      </c>
    </row>
    <row r="258" spans="2:35" s="68" customFormat="1" ht="22.5" customHeight="1">
      <c r="B258" s="152"/>
      <c r="C258" s="155" t="s">
        <v>58</v>
      </c>
      <c r="D258" s="156"/>
      <c r="E258" s="69">
        <f aca="true" t="shared" si="145" ref="E258:AI258">E256*15/100</f>
        <v>738</v>
      </c>
      <c r="F258" s="69">
        <f t="shared" si="145"/>
        <v>795</v>
      </c>
      <c r="G258" s="69">
        <f t="shared" si="145"/>
        <v>852</v>
      </c>
      <c r="H258" s="69">
        <f t="shared" si="145"/>
        <v>909</v>
      </c>
      <c r="I258" s="69">
        <f t="shared" si="145"/>
        <v>966</v>
      </c>
      <c r="J258" s="69">
        <f t="shared" si="145"/>
        <v>1023</v>
      </c>
      <c r="K258" s="69">
        <f t="shared" si="145"/>
        <v>1080</v>
      </c>
      <c r="L258" s="69">
        <f t="shared" si="145"/>
        <v>1137</v>
      </c>
      <c r="M258" s="69">
        <f t="shared" si="145"/>
        <v>1194</v>
      </c>
      <c r="N258" s="69">
        <f t="shared" si="145"/>
        <v>1251</v>
      </c>
      <c r="O258" s="69">
        <f t="shared" si="145"/>
        <v>1308</v>
      </c>
      <c r="P258" s="69">
        <f t="shared" si="145"/>
        <v>1365</v>
      </c>
      <c r="Q258" s="69">
        <f t="shared" si="145"/>
        <v>1422</v>
      </c>
      <c r="R258" s="69">
        <f t="shared" si="145"/>
        <v>1479</v>
      </c>
      <c r="S258" s="69">
        <f t="shared" si="145"/>
        <v>1536</v>
      </c>
      <c r="T258" s="69">
        <f t="shared" si="145"/>
        <v>1593</v>
      </c>
      <c r="U258" s="69">
        <f t="shared" si="145"/>
        <v>1650</v>
      </c>
      <c r="V258" s="69">
        <f t="shared" si="145"/>
        <v>1707</v>
      </c>
      <c r="W258" s="69">
        <f t="shared" si="145"/>
        <v>1764</v>
      </c>
      <c r="X258" s="69">
        <f t="shared" si="145"/>
        <v>1821</v>
      </c>
      <c r="Y258" s="69">
        <f t="shared" si="145"/>
        <v>1878</v>
      </c>
      <c r="Z258" s="69">
        <f t="shared" si="145"/>
        <v>1935</v>
      </c>
      <c r="AA258" s="69">
        <f t="shared" si="145"/>
        <v>1992</v>
      </c>
      <c r="AB258" s="69">
        <f t="shared" si="145"/>
        <v>2049</v>
      </c>
      <c r="AC258" s="69">
        <f t="shared" si="145"/>
        <v>2106</v>
      </c>
      <c r="AD258" s="69">
        <f t="shared" si="145"/>
        <v>2163</v>
      </c>
      <c r="AE258" s="69">
        <f t="shared" si="145"/>
        <v>2220</v>
      </c>
      <c r="AF258" s="69">
        <f t="shared" si="145"/>
        <v>2277</v>
      </c>
      <c r="AG258" s="69">
        <f t="shared" si="145"/>
        <v>2334</v>
      </c>
      <c r="AH258" s="69">
        <f t="shared" si="145"/>
        <v>2391</v>
      </c>
      <c r="AI258" s="69">
        <f t="shared" si="145"/>
        <v>2448</v>
      </c>
    </row>
    <row r="259" spans="2:35" s="68" customFormat="1" ht="22.5" customHeight="1">
      <c r="B259" s="152"/>
      <c r="C259" s="155" t="s">
        <v>80</v>
      </c>
      <c r="D259" s="156"/>
      <c r="E259" s="69">
        <f>E257*20/100</f>
        <v>1600</v>
      </c>
      <c r="F259" s="69">
        <f aca="true" t="shared" si="146" ref="F259:AI259">F257*20/100</f>
        <v>1722</v>
      </c>
      <c r="G259" s="69">
        <f t="shared" si="146"/>
        <v>1844</v>
      </c>
      <c r="H259" s="69">
        <f t="shared" si="146"/>
        <v>1966</v>
      </c>
      <c r="I259" s="69">
        <f t="shared" si="146"/>
        <v>2088</v>
      </c>
      <c r="J259" s="69">
        <f t="shared" si="146"/>
        <v>2210</v>
      </c>
      <c r="K259" s="69">
        <f t="shared" si="146"/>
        <v>2332</v>
      </c>
      <c r="L259" s="69">
        <f t="shared" si="146"/>
        <v>2454</v>
      </c>
      <c r="M259" s="69">
        <f t="shared" si="146"/>
        <v>2576</v>
      </c>
      <c r="N259" s="69">
        <f t="shared" si="146"/>
        <v>2698</v>
      </c>
      <c r="O259" s="69">
        <f t="shared" si="146"/>
        <v>2820</v>
      </c>
      <c r="P259" s="69">
        <f t="shared" si="146"/>
        <v>2942</v>
      </c>
      <c r="Q259" s="69">
        <f t="shared" si="146"/>
        <v>3064</v>
      </c>
      <c r="R259" s="69">
        <f t="shared" si="146"/>
        <v>3186</v>
      </c>
      <c r="S259" s="69">
        <f t="shared" si="146"/>
        <v>3308</v>
      </c>
      <c r="T259" s="69">
        <f t="shared" si="146"/>
        <v>3430</v>
      </c>
      <c r="U259" s="69">
        <f t="shared" si="146"/>
        <v>3552</v>
      </c>
      <c r="V259" s="69">
        <f t="shared" si="146"/>
        <v>3674</v>
      </c>
      <c r="W259" s="69">
        <f t="shared" si="146"/>
        <v>3796</v>
      </c>
      <c r="X259" s="69">
        <f t="shared" si="146"/>
        <v>3918</v>
      </c>
      <c r="Y259" s="69">
        <f t="shared" si="146"/>
        <v>4040</v>
      </c>
      <c r="Z259" s="69">
        <f t="shared" si="146"/>
        <v>4162</v>
      </c>
      <c r="AA259" s="69">
        <f t="shared" si="146"/>
        <v>4284</v>
      </c>
      <c r="AB259" s="69">
        <f t="shared" si="146"/>
        <v>4406</v>
      </c>
      <c r="AC259" s="69">
        <f t="shared" si="146"/>
        <v>4528</v>
      </c>
      <c r="AD259" s="69">
        <f t="shared" si="146"/>
        <v>4650</v>
      </c>
      <c r="AE259" s="69">
        <f t="shared" si="146"/>
        <v>4772</v>
      </c>
      <c r="AF259" s="69">
        <f t="shared" si="146"/>
        <v>4894</v>
      </c>
      <c r="AG259" s="69">
        <f t="shared" si="146"/>
        <v>5016</v>
      </c>
      <c r="AH259" s="69">
        <f t="shared" si="146"/>
        <v>5138</v>
      </c>
      <c r="AI259" s="69">
        <f t="shared" si="146"/>
        <v>5260</v>
      </c>
    </row>
    <row r="260" spans="2:35" s="94" customFormat="1" ht="22.5" customHeight="1">
      <c r="B260" s="152"/>
      <c r="C260" s="149" t="s">
        <v>79</v>
      </c>
      <c r="D260" s="150"/>
      <c r="E260" s="145">
        <v>10400</v>
      </c>
      <c r="F260" s="145">
        <f>E260+800</f>
        <v>11200</v>
      </c>
      <c r="G260" s="145">
        <f aca="true" t="shared" si="147" ref="G260:AI260">F260+800</f>
        <v>12000</v>
      </c>
      <c r="H260" s="145">
        <f t="shared" si="147"/>
        <v>12800</v>
      </c>
      <c r="I260" s="145">
        <f t="shared" si="147"/>
        <v>13600</v>
      </c>
      <c r="J260" s="145">
        <f t="shared" si="147"/>
        <v>14400</v>
      </c>
      <c r="K260" s="145">
        <f t="shared" si="147"/>
        <v>15200</v>
      </c>
      <c r="L260" s="145">
        <f t="shared" si="147"/>
        <v>16000</v>
      </c>
      <c r="M260" s="145">
        <f t="shared" si="147"/>
        <v>16800</v>
      </c>
      <c r="N260" s="145">
        <f t="shared" si="147"/>
        <v>17600</v>
      </c>
      <c r="O260" s="145">
        <f t="shared" si="147"/>
        <v>18400</v>
      </c>
      <c r="P260" s="145">
        <f t="shared" si="147"/>
        <v>19200</v>
      </c>
      <c r="Q260" s="145">
        <f t="shared" si="147"/>
        <v>20000</v>
      </c>
      <c r="R260" s="145">
        <f t="shared" si="147"/>
        <v>20800</v>
      </c>
      <c r="S260" s="145">
        <f t="shared" si="147"/>
        <v>21600</v>
      </c>
      <c r="T260" s="145">
        <f t="shared" si="147"/>
        <v>22400</v>
      </c>
      <c r="U260" s="145">
        <f t="shared" si="147"/>
        <v>23200</v>
      </c>
      <c r="V260" s="145">
        <f t="shared" si="147"/>
        <v>24000</v>
      </c>
      <c r="W260" s="145">
        <f t="shared" si="147"/>
        <v>24800</v>
      </c>
      <c r="X260" s="145">
        <f t="shared" si="147"/>
        <v>25600</v>
      </c>
      <c r="Y260" s="145">
        <f t="shared" si="147"/>
        <v>26400</v>
      </c>
      <c r="Z260" s="145">
        <f t="shared" si="147"/>
        <v>27200</v>
      </c>
      <c r="AA260" s="145">
        <f t="shared" si="147"/>
        <v>28000</v>
      </c>
      <c r="AB260" s="145">
        <f t="shared" si="147"/>
        <v>28800</v>
      </c>
      <c r="AC260" s="145">
        <f t="shared" si="147"/>
        <v>29600</v>
      </c>
      <c r="AD260" s="145">
        <f t="shared" si="147"/>
        <v>30400</v>
      </c>
      <c r="AE260" s="145">
        <f t="shared" si="147"/>
        <v>31200</v>
      </c>
      <c r="AF260" s="145">
        <f t="shared" si="147"/>
        <v>32000</v>
      </c>
      <c r="AG260" s="145">
        <f t="shared" si="147"/>
        <v>32800</v>
      </c>
      <c r="AH260" s="145">
        <f t="shared" si="147"/>
        <v>33600</v>
      </c>
      <c r="AI260" s="145">
        <f t="shared" si="147"/>
        <v>34400</v>
      </c>
    </row>
    <row r="261" spans="2:36" s="96" customFormat="1" ht="22.5" customHeight="1" thickBot="1">
      <c r="B261" s="152"/>
      <c r="C261" s="163" t="s">
        <v>105</v>
      </c>
      <c r="D261" s="164"/>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95"/>
    </row>
    <row r="262" spans="2:36" s="67" customFormat="1" ht="22.5" customHeight="1">
      <c r="B262" s="152"/>
      <c r="C262" s="157" t="s">
        <v>53</v>
      </c>
      <c r="D262" s="158"/>
      <c r="E262" s="71">
        <v>1476</v>
      </c>
      <c r="F262" s="71">
        <v>1476</v>
      </c>
      <c r="G262" s="71">
        <v>1476</v>
      </c>
      <c r="H262" s="71">
        <v>1476</v>
      </c>
      <c r="I262" s="71">
        <v>1476</v>
      </c>
      <c r="J262" s="71">
        <v>1476</v>
      </c>
      <c r="K262" s="71">
        <v>1476</v>
      </c>
      <c r="L262" s="71">
        <v>1476</v>
      </c>
      <c r="M262" s="71">
        <v>1476</v>
      </c>
      <c r="N262" s="71">
        <v>1476</v>
      </c>
      <c r="O262" s="71">
        <v>1476</v>
      </c>
      <c r="P262" s="71">
        <v>1476</v>
      </c>
      <c r="Q262" s="71">
        <v>1476</v>
      </c>
      <c r="R262" s="71">
        <v>1476</v>
      </c>
      <c r="S262" s="71">
        <v>1476</v>
      </c>
      <c r="T262" s="71">
        <v>1476</v>
      </c>
      <c r="U262" s="71">
        <v>1476</v>
      </c>
      <c r="V262" s="71">
        <v>1476</v>
      </c>
      <c r="W262" s="71">
        <v>1476</v>
      </c>
      <c r="X262" s="71">
        <v>1476</v>
      </c>
      <c r="Y262" s="71">
        <v>1476</v>
      </c>
      <c r="Z262" s="71">
        <v>1476</v>
      </c>
      <c r="AA262" s="71">
        <v>1476</v>
      </c>
      <c r="AB262" s="71">
        <v>1476</v>
      </c>
      <c r="AC262" s="71">
        <v>1476</v>
      </c>
      <c r="AD262" s="71">
        <v>1476</v>
      </c>
      <c r="AE262" s="71">
        <v>1476</v>
      </c>
      <c r="AF262" s="71">
        <v>1476</v>
      </c>
      <c r="AG262" s="71">
        <v>1476</v>
      </c>
      <c r="AH262" s="71">
        <v>1476</v>
      </c>
      <c r="AI262" s="71">
        <v>1476</v>
      </c>
      <c r="AJ262" s="72"/>
    </row>
    <row r="263" spans="2:36" s="67" customFormat="1" ht="22.5" customHeight="1">
      <c r="B263" s="152"/>
      <c r="C263" s="157" t="s">
        <v>54</v>
      </c>
      <c r="D263" s="158"/>
      <c r="E263" s="71">
        <v>1375</v>
      </c>
      <c r="F263" s="71">
        <v>1375</v>
      </c>
      <c r="G263" s="71">
        <v>1375</v>
      </c>
      <c r="H263" s="71">
        <v>1375</v>
      </c>
      <c r="I263" s="71">
        <v>1375</v>
      </c>
      <c r="J263" s="71">
        <v>1375</v>
      </c>
      <c r="K263" s="71">
        <v>1375</v>
      </c>
      <c r="L263" s="71">
        <v>1375</v>
      </c>
      <c r="M263" s="71">
        <v>1375</v>
      </c>
      <c r="N263" s="71">
        <v>1375</v>
      </c>
      <c r="O263" s="71">
        <v>1375</v>
      </c>
      <c r="P263" s="71">
        <v>1375</v>
      </c>
      <c r="Q263" s="71">
        <v>1375</v>
      </c>
      <c r="R263" s="71">
        <v>1375</v>
      </c>
      <c r="S263" s="71">
        <v>1375</v>
      </c>
      <c r="T263" s="71">
        <v>1375</v>
      </c>
      <c r="U263" s="71">
        <v>1375</v>
      </c>
      <c r="V263" s="71">
        <v>1375</v>
      </c>
      <c r="W263" s="71">
        <v>1375</v>
      </c>
      <c r="X263" s="71">
        <v>1375</v>
      </c>
      <c r="Y263" s="71">
        <v>1375</v>
      </c>
      <c r="Z263" s="71">
        <v>1375</v>
      </c>
      <c r="AA263" s="71">
        <v>1375</v>
      </c>
      <c r="AB263" s="71">
        <v>1375</v>
      </c>
      <c r="AC263" s="71">
        <v>1375</v>
      </c>
      <c r="AD263" s="71">
        <v>1375</v>
      </c>
      <c r="AE263" s="71">
        <v>1375</v>
      </c>
      <c r="AF263" s="71">
        <v>1375</v>
      </c>
      <c r="AG263" s="71">
        <v>1375</v>
      </c>
      <c r="AH263" s="71">
        <v>1375</v>
      </c>
      <c r="AI263" s="71">
        <v>1375</v>
      </c>
      <c r="AJ263" s="72"/>
    </row>
    <row r="264" spans="2:36" s="67" customFormat="1" ht="22.5" customHeight="1">
      <c r="B264" s="152"/>
      <c r="C264" s="157" t="s">
        <v>81</v>
      </c>
      <c r="D264" s="158"/>
      <c r="E264" s="71">
        <f aca="true" t="shared" si="148" ref="E264:AI264">E256/2</f>
        <v>2460</v>
      </c>
      <c r="F264" s="71">
        <f t="shared" si="148"/>
        <v>2650</v>
      </c>
      <c r="G264" s="71">
        <f t="shared" si="148"/>
        <v>2840</v>
      </c>
      <c r="H264" s="71">
        <f t="shared" si="148"/>
        <v>3030</v>
      </c>
      <c r="I264" s="71">
        <f t="shared" si="148"/>
        <v>3220</v>
      </c>
      <c r="J264" s="71">
        <f t="shared" si="148"/>
        <v>3410</v>
      </c>
      <c r="K264" s="71">
        <f t="shared" si="148"/>
        <v>3600</v>
      </c>
      <c r="L264" s="71">
        <f t="shared" si="148"/>
        <v>3790</v>
      </c>
      <c r="M264" s="71">
        <f t="shared" si="148"/>
        <v>3980</v>
      </c>
      <c r="N264" s="71">
        <f t="shared" si="148"/>
        <v>4170</v>
      </c>
      <c r="O264" s="71">
        <f t="shared" si="148"/>
        <v>4360</v>
      </c>
      <c r="P264" s="71">
        <f t="shared" si="148"/>
        <v>4550</v>
      </c>
      <c r="Q264" s="71">
        <f t="shared" si="148"/>
        <v>4740</v>
      </c>
      <c r="R264" s="71">
        <f t="shared" si="148"/>
        <v>4930</v>
      </c>
      <c r="S264" s="71">
        <f t="shared" si="148"/>
        <v>5120</v>
      </c>
      <c r="T264" s="71">
        <f t="shared" si="148"/>
        <v>5310</v>
      </c>
      <c r="U264" s="71">
        <f t="shared" si="148"/>
        <v>5500</v>
      </c>
      <c r="V264" s="71">
        <f t="shared" si="148"/>
        <v>5690</v>
      </c>
      <c r="W264" s="71">
        <f t="shared" si="148"/>
        <v>5880</v>
      </c>
      <c r="X264" s="71">
        <f t="shared" si="148"/>
        <v>6070</v>
      </c>
      <c r="Y264" s="71">
        <f t="shared" si="148"/>
        <v>6260</v>
      </c>
      <c r="Z264" s="71">
        <f t="shared" si="148"/>
        <v>6450</v>
      </c>
      <c r="AA264" s="71">
        <f t="shared" si="148"/>
        <v>6640</v>
      </c>
      <c r="AB264" s="71">
        <f t="shared" si="148"/>
        <v>6830</v>
      </c>
      <c r="AC264" s="71">
        <f t="shared" si="148"/>
        <v>7020</v>
      </c>
      <c r="AD264" s="71">
        <f t="shared" si="148"/>
        <v>7210</v>
      </c>
      <c r="AE264" s="71">
        <f t="shared" si="148"/>
        <v>7400</v>
      </c>
      <c r="AF264" s="71">
        <f t="shared" si="148"/>
        <v>7590</v>
      </c>
      <c r="AG264" s="71">
        <f t="shared" si="148"/>
        <v>7780</v>
      </c>
      <c r="AH264" s="71">
        <f t="shared" si="148"/>
        <v>7970</v>
      </c>
      <c r="AI264" s="71">
        <f t="shared" si="148"/>
        <v>8160</v>
      </c>
      <c r="AJ264" s="72"/>
    </row>
    <row r="265" spans="2:36" s="67" customFormat="1" ht="22.5" customHeight="1">
      <c r="B265" s="152"/>
      <c r="C265" s="157" t="s">
        <v>82</v>
      </c>
      <c r="D265" s="158"/>
      <c r="E265" s="71">
        <f aca="true" t="shared" si="149" ref="E265:AI265">E245</f>
        <v>2856</v>
      </c>
      <c r="F265" s="71">
        <f t="shared" si="149"/>
        <v>2856</v>
      </c>
      <c r="G265" s="71">
        <f t="shared" si="149"/>
        <v>2856</v>
      </c>
      <c r="H265" s="71">
        <f t="shared" si="149"/>
        <v>2856</v>
      </c>
      <c r="I265" s="71">
        <f t="shared" si="149"/>
        <v>2856</v>
      </c>
      <c r="J265" s="71">
        <f t="shared" si="149"/>
        <v>2856</v>
      </c>
      <c r="K265" s="71">
        <f t="shared" si="149"/>
        <v>2856</v>
      </c>
      <c r="L265" s="71">
        <f t="shared" si="149"/>
        <v>2856</v>
      </c>
      <c r="M265" s="71">
        <f t="shared" si="149"/>
        <v>2856</v>
      </c>
      <c r="N265" s="71">
        <f t="shared" si="149"/>
        <v>2856</v>
      </c>
      <c r="O265" s="71">
        <f t="shared" si="149"/>
        <v>2856</v>
      </c>
      <c r="P265" s="71">
        <f t="shared" si="149"/>
        <v>2856</v>
      </c>
      <c r="Q265" s="71">
        <f t="shared" si="149"/>
        <v>2856</v>
      </c>
      <c r="R265" s="71">
        <f t="shared" si="149"/>
        <v>2856</v>
      </c>
      <c r="S265" s="71">
        <f t="shared" si="149"/>
        <v>2856</v>
      </c>
      <c r="T265" s="71">
        <f t="shared" si="149"/>
        <v>2856</v>
      </c>
      <c r="U265" s="71">
        <f t="shared" si="149"/>
        <v>2856</v>
      </c>
      <c r="V265" s="71">
        <f t="shared" si="149"/>
        <v>2856</v>
      </c>
      <c r="W265" s="71">
        <f t="shared" si="149"/>
        <v>2856</v>
      </c>
      <c r="X265" s="71">
        <f t="shared" si="149"/>
        <v>2856</v>
      </c>
      <c r="Y265" s="71">
        <f t="shared" si="149"/>
        <v>2856</v>
      </c>
      <c r="Z265" s="71">
        <f t="shared" si="149"/>
        <v>2856</v>
      </c>
      <c r="AA265" s="71">
        <f t="shared" si="149"/>
        <v>2856</v>
      </c>
      <c r="AB265" s="71">
        <f t="shared" si="149"/>
        <v>2856</v>
      </c>
      <c r="AC265" s="71">
        <f t="shared" si="149"/>
        <v>2856</v>
      </c>
      <c r="AD265" s="71">
        <f t="shared" si="149"/>
        <v>2856</v>
      </c>
      <c r="AE265" s="71">
        <f t="shared" si="149"/>
        <v>2856</v>
      </c>
      <c r="AF265" s="71">
        <f t="shared" si="149"/>
        <v>2856</v>
      </c>
      <c r="AG265" s="71">
        <f t="shared" si="149"/>
        <v>2856</v>
      </c>
      <c r="AH265" s="71">
        <f t="shared" si="149"/>
        <v>2856</v>
      </c>
      <c r="AI265" s="71">
        <f t="shared" si="149"/>
        <v>2856</v>
      </c>
      <c r="AJ265" s="72"/>
    </row>
    <row r="266" spans="2:36" s="67" customFormat="1" ht="22.5" customHeight="1">
      <c r="B266" s="152"/>
      <c r="C266" s="157" t="s">
        <v>83</v>
      </c>
      <c r="D266" s="158"/>
      <c r="E266" s="71">
        <v>0</v>
      </c>
      <c r="F266" s="71">
        <v>0</v>
      </c>
      <c r="G266" s="71">
        <v>0</v>
      </c>
      <c r="H266" s="71">
        <v>0</v>
      </c>
      <c r="I266" s="71">
        <v>0</v>
      </c>
      <c r="J266" s="71">
        <v>0</v>
      </c>
      <c r="K266" s="71">
        <v>0</v>
      </c>
      <c r="L266" s="71">
        <v>0</v>
      </c>
      <c r="M266" s="71">
        <v>0</v>
      </c>
      <c r="N266" s="71">
        <v>0</v>
      </c>
      <c r="O266" s="71">
        <v>0</v>
      </c>
      <c r="P266" s="71">
        <v>0</v>
      </c>
      <c r="Q266" s="71">
        <v>0</v>
      </c>
      <c r="R266" s="71">
        <v>0</v>
      </c>
      <c r="S266" s="71">
        <v>0</v>
      </c>
      <c r="T266" s="71">
        <v>0</v>
      </c>
      <c r="U266" s="71">
        <v>0</v>
      </c>
      <c r="V266" s="71">
        <v>0</v>
      </c>
      <c r="W266" s="71">
        <v>0</v>
      </c>
      <c r="X266" s="71">
        <v>0</v>
      </c>
      <c r="Y266" s="71">
        <v>0</v>
      </c>
      <c r="Z266" s="71">
        <v>0</v>
      </c>
      <c r="AA266" s="71">
        <v>0</v>
      </c>
      <c r="AB266" s="71">
        <v>0</v>
      </c>
      <c r="AC266" s="71">
        <v>0</v>
      </c>
      <c r="AD266" s="71">
        <v>0</v>
      </c>
      <c r="AE266" s="71">
        <v>0</v>
      </c>
      <c r="AF266" s="71">
        <v>0</v>
      </c>
      <c r="AG266" s="71">
        <v>0</v>
      </c>
      <c r="AH266" s="71">
        <v>0</v>
      </c>
      <c r="AI266" s="71">
        <v>0</v>
      </c>
      <c r="AJ266" s="72"/>
    </row>
    <row r="267" spans="2:36" s="67" customFormat="1" ht="22.5" customHeight="1">
      <c r="B267" s="152"/>
      <c r="C267" s="157" t="s">
        <v>55</v>
      </c>
      <c r="D267" s="158"/>
      <c r="E267" s="71">
        <v>0</v>
      </c>
      <c r="F267" s="71">
        <v>0</v>
      </c>
      <c r="G267" s="71">
        <v>0</v>
      </c>
      <c r="H267" s="71">
        <v>0</v>
      </c>
      <c r="I267" s="71">
        <v>0</v>
      </c>
      <c r="J267" s="71">
        <v>0</v>
      </c>
      <c r="K267" s="71">
        <v>0</v>
      </c>
      <c r="L267" s="71">
        <v>0</v>
      </c>
      <c r="M267" s="71">
        <v>0</v>
      </c>
      <c r="N267" s="71">
        <v>0</v>
      </c>
      <c r="O267" s="71">
        <v>0</v>
      </c>
      <c r="P267" s="71">
        <v>0</v>
      </c>
      <c r="Q267" s="71">
        <v>0</v>
      </c>
      <c r="R267" s="71">
        <v>0</v>
      </c>
      <c r="S267" s="71">
        <v>0</v>
      </c>
      <c r="T267" s="71">
        <v>0</v>
      </c>
      <c r="U267" s="71">
        <v>0</v>
      </c>
      <c r="V267" s="71">
        <v>0</v>
      </c>
      <c r="W267" s="71">
        <v>0</v>
      </c>
      <c r="X267" s="71">
        <v>0</v>
      </c>
      <c r="Y267" s="71">
        <v>0</v>
      </c>
      <c r="Z267" s="71">
        <v>0</v>
      </c>
      <c r="AA267" s="71">
        <v>0</v>
      </c>
      <c r="AB267" s="71">
        <v>0</v>
      </c>
      <c r="AC267" s="71">
        <v>0</v>
      </c>
      <c r="AD267" s="71">
        <v>0</v>
      </c>
      <c r="AE267" s="71">
        <v>0</v>
      </c>
      <c r="AF267" s="71">
        <v>0</v>
      </c>
      <c r="AG267" s="71">
        <v>0</v>
      </c>
      <c r="AH267" s="71">
        <v>0</v>
      </c>
      <c r="AI267" s="71">
        <v>0</v>
      </c>
      <c r="AJ267" s="72"/>
    </row>
    <row r="268" spans="2:36" s="67" customFormat="1" ht="22.5" customHeight="1">
      <c r="B268" s="152"/>
      <c r="C268" s="157" t="s">
        <v>84</v>
      </c>
      <c r="D268" s="158"/>
      <c r="E268" s="71">
        <v>0</v>
      </c>
      <c r="F268" s="71">
        <v>0</v>
      </c>
      <c r="G268" s="71">
        <v>0</v>
      </c>
      <c r="H268" s="71">
        <v>0</v>
      </c>
      <c r="I268" s="71">
        <v>0</v>
      </c>
      <c r="J268" s="71">
        <v>0</v>
      </c>
      <c r="K268" s="71">
        <v>0</v>
      </c>
      <c r="L268" s="71">
        <v>0</v>
      </c>
      <c r="M268" s="71">
        <v>0</v>
      </c>
      <c r="N268" s="71">
        <v>0</v>
      </c>
      <c r="O268" s="71">
        <v>0</v>
      </c>
      <c r="P268" s="71">
        <v>0</v>
      </c>
      <c r="Q268" s="71">
        <v>0</v>
      </c>
      <c r="R268" s="71">
        <v>0</v>
      </c>
      <c r="S268" s="71">
        <v>0</v>
      </c>
      <c r="T268" s="71">
        <v>0</v>
      </c>
      <c r="U268" s="71">
        <v>0</v>
      </c>
      <c r="V268" s="71">
        <v>0</v>
      </c>
      <c r="W268" s="71">
        <v>0</v>
      </c>
      <c r="X268" s="71">
        <v>0</v>
      </c>
      <c r="Y268" s="71">
        <v>0</v>
      </c>
      <c r="Z268" s="71">
        <v>0</v>
      </c>
      <c r="AA268" s="71">
        <v>0</v>
      </c>
      <c r="AB268" s="71">
        <v>0</v>
      </c>
      <c r="AC268" s="71">
        <v>0</v>
      </c>
      <c r="AD268" s="71">
        <v>0</v>
      </c>
      <c r="AE268" s="71">
        <v>0</v>
      </c>
      <c r="AF268" s="71">
        <v>0</v>
      </c>
      <c r="AG268" s="71">
        <v>0</v>
      </c>
      <c r="AH268" s="71">
        <v>0</v>
      </c>
      <c r="AI268" s="71">
        <v>0</v>
      </c>
      <c r="AJ268" s="72"/>
    </row>
    <row r="269" spans="2:36" s="67" customFormat="1" ht="22.5" customHeight="1">
      <c r="B269" s="152"/>
      <c r="C269" s="157" t="s">
        <v>66</v>
      </c>
      <c r="D269" s="158"/>
      <c r="E269" s="71">
        <v>0</v>
      </c>
      <c r="F269" s="71">
        <v>0</v>
      </c>
      <c r="G269" s="71">
        <v>0</v>
      </c>
      <c r="H269" s="71">
        <v>0</v>
      </c>
      <c r="I269" s="71">
        <v>0</v>
      </c>
      <c r="J269" s="71">
        <v>0</v>
      </c>
      <c r="K269" s="71">
        <v>0</v>
      </c>
      <c r="L269" s="71">
        <v>0</v>
      </c>
      <c r="M269" s="71">
        <v>0</v>
      </c>
      <c r="N269" s="71">
        <v>0</v>
      </c>
      <c r="O269" s="71">
        <v>0</v>
      </c>
      <c r="P269" s="71">
        <v>0</v>
      </c>
      <c r="Q269" s="71">
        <v>0</v>
      </c>
      <c r="R269" s="71">
        <v>0</v>
      </c>
      <c r="S269" s="71">
        <v>0</v>
      </c>
      <c r="T269" s="71">
        <v>0</v>
      </c>
      <c r="U269" s="71">
        <v>0</v>
      </c>
      <c r="V269" s="71">
        <v>0</v>
      </c>
      <c r="W269" s="71">
        <v>0</v>
      </c>
      <c r="X269" s="71">
        <v>0</v>
      </c>
      <c r="Y269" s="71">
        <v>0</v>
      </c>
      <c r="Z269" s="71">
        <v>0</v>
      </c>
      <c r="AA269" s="71">
        <v>0</v>
      </c>
      <c r="AB269" s="71">
        <v>0</v>
      </c>
      <c r="AC269" s="71">
        <v>0</v>
      </c>
      <c r="AD269" s="71">
        <v>0</v>
      </c>
      <c r="AE269" s="71">
        <v>0</v>
      </c>
      <c r="AF269" s="71">
        <v>0</v>
      </c>
      <c r="AG269" s="71">
        <v>0</v>
      </c>
      <c r="AH269" s="71">
        <v>0</v>
      </c>
      <c r="AI269" s="71">
        <v>0</v>
      </c>
      <c r="AJ269" s="72"/>
    </row>
    <row r="270" spans="2:36" s="67" customFormat="1" ht="22.5" customHeight="1">
      <c r="B270" s="152"/>
      <c r="C270" s="157" t="s">
        <v>85</v>
      </c>
      <c r="D270" s="158"/>
      <c r="E270" s="71">
        <v>0</v>
      </c>
      <c r="F270" s="71">
        <v>0</v>
      </c>
      <c r="G270" s="71">
        <v>0</v>
      </c>
      <c r="H270" s="71">
        <v>0</v>
      </c>
      <c r="I270" s="71">
        <v>0</v>
      </c>
      <c r="J270" s="71">
        <v>0</v>
      </c>
      <c r="K270" s="71">
        <v>0</v>
      </c>
      <c r="L270" s="71">
        <v>0</v>
      </c>
      <c r="M270" s="71">
        <v>0</v>
      </c>
      <c r="N270" s="71">
        <v>0</v>
      </c>
      <c r="O270" s="71">
        <v>0</v>
      </c>
      <c r="P270" s="71">
        <v>0</v>
      </c>
      <c r="Q270" s="71">
        <v>0</v>
      </c>
      <c r="R270" s="71">
        <v>0</v>
      </c>
      <c r="S270" s="71">
        <v>0</v>
      </c>
      <c r="T270" s="71">
        <v>0</v>
      </c>
      <c r="U270" s="71">
        <v>0</v>
      </c>
      <c r="V270" s="71">
        <v>0</v>
      </c>
      <c r="W270" s="71">
        <v>0</v>
      </c>
      <c r="X270" s="71">
        <v>0</v>
      </c>
      <c r="Y270" s="71">
        <v>0</v>
      </c>
      <c r="Z270" s="71">
        <v>0</v>
      </c>
      <c r="AA270" s="71">
        <v>0</v>
      </c>
      <c r="AB270" s="71">
        <v>0</v>
      </c>
      <c r="AC270" s="71">
        <v>0</v>
      </c>
      <c r="AD270" s="71">
        <v>0</v>
      </c>
      <c r="AE270" s="71">
        <v>0</v>
      </c>
      <c r="AF270" s="71">
        <v>0</v>
      </c>
      <c r="AG270" s="71">
        <v>0</v>
      </c>
      <c r="AH270" s="71">
        <v>0</v>
      </c>
      <c r="AI270" s="71">
        <v>0</v>
      </c>
      <c r="AJ270" s="72"/>
    </row>
    <row r="271" spans="2:36" s="67" customFormat="1" ht="22.5" customHeight="1">
      <c r="B271" s="152"/>
      <c r="C271" s="157" t="s">
        <v>86</v>
      </c>
      <c r="D271" s="158"/>
      <c r="E271" s="71">
        <v>1000</v>
      </c>
      <c r="F271" s="71">
        <v>1000</v>
      </c>
      <c r="G271" s="71">
        <v>1000</v>
      </c>
      <c r="H271" s="71">
        <v>1000</v>
      </c>
      <c r="I271" s="71">
        <v>1000</v>
      </c>
      <c r="J271" s="71">
        <v>1000</v>
      </c>
      <c r="K271" s="71">
        <v>1000</v>
      </c>
      <c r="L271" s="71">
        <v>1000</v>
      </c>
      <c r="M271" s="71">
        <v>1000</v>
      </c>
      <c r="N271" s="71">
        <v>1000</v>
      </c>
      <c r="O271" s="71">
        <v>1000</v>
      </c>
      <c r="P271" s="71">
        <v>1000</v>
      </c>
      <c r="Q271" s="71">
        <v>1000</v>
      </c>
      <c r="R271" s="71">
        <v>1000</v>
      </c>
      <c r="S271" s="71">
        <v>1000</v>
      </c>
      <c r="T271" s="71">
        <v>1000</v>
      </c>
      <c r="U271" s="71">
        <v>1000</v>
      </c>
      <c r="V271" s="71">
        <v>1000</v>
      </c>
      <c r="W271" s="71">
        <v>1000</v>
      </c>
      <c r="X271" s="71">
        <v>1000</v>
      </c>
      <c r="Y271" s="71">
        <v>1000</v>
      </c>
      <c r="Z271" s="71">
        <v>1000</v>
      </c>
      <c r="AA271" s="71">
        <v>1000</v>
      </c>
      <c r="AB271" s="71">
        <v>1000</v>
      </c>
      <c r="AC271" s="71">
        <v>1000</v>
      </c>
      <c r="AD271" s="71">
        <v>1000</v>
      </c>
      <c r="AE271" s="71">
        <v>1000</v>
      </c>
      <c r="AF271" s="71">
        <v>1000</v>
      </c>
      <c r="AG271" s="71">
        <v>1000</v>
      </c>
      <c r="AH271" s="71">
        <v>1000</v>
      </c>
      <c r="AI271" s="71">
        <v>1000</v>
      </c>
      <c r="AJ271" s="72"/>
    </row>
    <row r="272" spans="2:36" s="67" customFormat="1" ht="22.5" customHeight="1">
      <c r="B272" s="152"/>
      <c r="C272" s="157" t="s">
        <v>88</v>
      </c>
      <c r="D272" s="158"/>
      <c r="E272" s="71">
        <f>E257*15/100</f>
        <v>1200</v>
      </c>
      <c r="F272" s="73">
        <f>F257*15/100</f>
        <v>1291.5</v>
      </c>
      <c r="G272" s="73">
        <f aca="true" t="shared" si="150" ref="G272:AI272">G257*15/100</f>
        <v>1383</v>
      </c>
      <c r="H272" s="73">
        <f t="shared" si="150"/>
        <v>1474.5</v>
      </c>
      <c r="I272" s="73">
        <f t="shared" si="150"/>
        <v>1566</v>
      </c>
      <c r="J272" s="73">
        <f t="shared" si="150"/>
        <v>1657.5</v>
      </c>
      <c r="K272" s="73">
        <f t="shared" si="150"/>
        <v>1749</v>
      </c>
      <c r="L272" s="73">
        <f t="shared" si="150"/>
        <v>1840.5</v>
      </c>
      <c r="M272" s="73">
        <f t="shared" si="150"/>
        <v>1932</v>
      </c>
      <c r="N272" s="73">
        <f t="shared" si="150"/>
        <v>2023.5</v>
      </c>
      <c r="O272" s="73">
        <f t="shared" si="150"/>
        <v>2115</v>
      </c>
      <c r="P272" s="73">
        <f t="shared" si="150"/>
        <v>2206.5</v>
      </c>
      <c r="Q272" s="73">
        <f t="shared" si="150"/>
        <v>2298</v>
      </c>
      <c r="R272" s="73">
        <f t="shared" si="150"/>
        <v>2389.5</v>
      </c>
      <c r="S272" s="73">
        <f t="shared" si="150"/>
        <v>2481</v>
      </c>
      <c r="T272" s="73">
        <f t="shared" si="150"/>
        <v>2572.5</v>
      </c>
      <c r="U272" s="73">
        <f t="shared" si="150"/>
        <v>2664</v>
      </c>
      <c r="V272" s="73">
        <f t="shared" si="150"/>
        <v>2755.5</v>
      </c>
      <c r="W272" s="73">
        <f t="shared" si="150"/>
        <v>2847</v>
      </c>
      <c r="X272" s="73">
        <f t="shared" si="150"/>
        <v>2938.5</v>
      </c>
      <c r="Y272" s="73">
        <f t="shared" si="150"/>
        <v>3030</v>
      </c>
      <c r="Z272" s="73">
        <f t="shared" si="150"/>
        <v>3121.5</v>
      </c>
      <c r="AA272" s="73">
        <f t="shared" si="150"/>
        <v>3213</v>
      </c>
      <c r="AB272" s="73">
        <f t="shared" si="150"/>
        <v>3304.5</v>
      </c>
      <c r="AC272" s="73">
        <f t="shared" si="150"/>
        <v>3396</v>
      </c>
      <c r="AD272" s="73">
        <f t="shared" si="150"/>
        <v>3487.5</v>
      </c>
      <c r="AE272" s="73">
        <f t="shared" si="150"/>
        <v>3579</v>
      </c>
      <c r="AF272" s="73">
        <f t="shared" si="150"/>
        <v>3670.5</v>
      </c>
      <c r="AG272" s="73">
        <f t="shared" si="150"/>
        <v>3762</v>
      </c>
      <c r="AH272" s="73">
        <f t="shared" si="150"/>
        <v>3853.5</v>
      </c>
      <c r="AI272" s="73">
        <f t="shared" si="150"/>
        <v>3945</v>
      </c>
      <c r="AJ272" s="72"/>
    </row>
    <row r="273" spans="2:36" s="67" customFormat="1" ht="22.5" customHeight="1">
      <c r="B273" s="152"/>
      <c r="C273" s="157" t="s">
        <v>89</v>
      </c>
      <c r="D273" s="158"/>
      <c r="E273" s="71">
        <f aca="true" t="shared" si="151" ref="E273:AI273">E257*10/100</f>
        <v>800</v>
      </c>
      <c r="F273" s="71">
        <f t="shared" si="151"/>
        <v>861</v>
      </c>
      <c r="G273" s="71">
        <f t="shared" si="151"/>
        <v>922</v>
      </c>
      <c r="H273" s="71">
        <f t="shared" si="151"/>
        <v>983</v>
      </c>
      <c r="I273" s="71">
        <f t="shared" si="151"/>
        <v>1044</v>
      </c>
      <c r="J273" s="71">
        <f t="shared" si="151"/>
        <v>1105</v>
      </c>
      <c r="K273" s="71">
        <f t="shared" si="151"/>
        <v>1166</v>
      </c>
      <c r="L273" s="71">
        <f t="shared" si="151"/>
        <v>1227</v>
      </c>
      <c r="M273" s="71">
        <f t="shared" si="151"/>
        <v>1288</v>
      </c>
      <c r="N273" s="71">
        <f t="shared" si="151"/>
        <v>1349</v>
      </c>
      <c r="O273" s="71">
        <f t="shared" si="151"/>
        <v>1410</v>
      </c>
      <c r="P273" s="71">
        <f t="shared" si="151"/>
        <v>1471</v>
      </c>
      <c r="Q273" s="71">
        <f t="shared" si="151"/>
        <v>1532</v>
      </c>
      <c r="R273" s="71">
        <f t="shared" si="151"/>
        <v>1593</v>
      </c>
      <c r="S273" s="71">
        <f t="shared" si="151"/>
        <v>1654</v>
      </c>
      <c r="T273" s="71">
        <f t="shared" si="151"/>
        <v>1715</v>
      </c>
      <c r="U273" s="71">
        <f t="shared" si="151"/>
        <v>1776</v>
      </c>
      <c r="V273" s="71">
        <f t="shared" si="151"/>
        <v>1837</v>
      </c>
      <c r="W273" s="71">
        <f t="shared" si="151"/>
        <v>1898</v>
      </c>
      <c r="X273" s="71">
        <f t="shared" si="151"/>
        <v>1959</v>
      </c>
      <c r="Y273" s="71">
        <f t="shared" si="151"/>
        <v>2020</v>
      </c>
      <c r="Z273" s="71">
        <f t="shared" si="151"/>
        <v>2081</v>
      </c>
      <c r="AA273" s="71">
        <f t="shared" si="151"/>
        <v>2142</v>
      </c>
      <c r="AB273" s="71">
        <f t="shared" si="151"/>
        <v>2203</v>
      </c>
      <c r="AC273" s="71">
        <f t="shared" si="151"/>
        <v>2264</v>
      </c>
      <c r="AD273" s="71">
        <f t="shared" si="151"/>
        <v>2325</v>
      </c>
      <c r="AE273" s="71">
        <f t="shared" si="151"/>
        <v>2386</v>
      </c>
      <c r="AF273" s="71">
        <f t="shared" si="151"/>
        <v>2447</v>
      </c>
      <c r="AG273" s="71">
        <f t="shared" si="151"/>
        <v>2508</v>
      </c>
      <c r="AH273" s="71">
        <f t="shared" si="151"/>
        <v>2569</v>
      </c>
      <c r="AI273" s="71">
        <f t="shared" si="151"/>
        <v>2630</v>
      </c>
      <c r="AJ273" s="72"/>
    </row>
    <row r="274" spans="2:36" s="67" customFormat="1" ht="22.5" customHeight="1">
      <c r="B274" s="152"/>
      <c r="C274" s="157" t="s">
        <v>90</v>
      </c>
      <c r="D274" s="158"/>
      <c r="E274" s="71">
        <f>E260*7.5/100</f>
        <v>780</v>
      </c>
      <c r="F274" s="71">
        <f>F260*7.5/100</f>
        <v>840</v>
      </c>
      <c r="G274" s="85">
        <f aca="true" t="shared" si="152" ref="G274:AI274">G260*7.5/100</f>
        <v>900</v>
      </c>
      <c r="H274" s="85">
        <f t="shared" si="152"/>
        <v>960</v>
      </c>
      <c r="I274" s="85">
        <f t="shared" si="152"/>
        <v>1020</v>
      </c>
      <c r="J274" s="85">
        <f t="shared" si="152"/>
        <v>1080</v>
      </c>
      <c r="K274" s="85">
        <f t="shared" si="152"/>
        <v>1140</v>
      </c>
      <c r="L274" s="85">
        <f t="shared" si="152"/>
        <v>1200</v>
      </c>
      <c r="M274" s="85">
        <f t="shared" si="152"/>
        <v>1260</v>
      </c>
      <c r="N274" s="85">
        <f t="shared" si="152"/>
        <v>1320</v>
      </c>
      <c r="O274" s="85">
        <f t="shared" si="152"/>
        <v>1380</v>
      </c>
      <c r="P274" s="85">
        <f t="shared" si="152"/>
        <v>1440</v>
      </c>
      <c r="Q274" s="85">
        <f t="shared" si="152"/>
        <v>1500</v>
      </c>
      <c r="R274" s="85">
        <f t="shared" si="152"/>
        <v>1560</v>
      </c>
      <c r="S274" s="85">
        <f t="shared" si="152"/>
        <v>1620</v>
      </c>
      <c r="T274" s="85">
        <f t="shared" si="152"/>
        <v>1680</v>
      </c>
      <c r="U274" s="85">
        <f t="shared" si="152"/>
        <v>1740</v>
      </c>
      <c r="V274" s="85">
        <f t="shared" si="152"/>
        <v>1800</v>
      </c>
      <c r="W274" s="85">
        <f t="shared" si="152"/>
        <v>1860</v>
      </c>
      <c r="X274" s="85">
        <f t="shared" si="152"/>
        <v>1920</v>
      </c>
      <c r="Y274" s="85">
        <f t="shared" si="152"/>
        <v>1980</v>
      </c>
      <c r="Z274" s="85">
        <f t="shared" si="152"/>
        <v>2040</v>
      </c>
      <c r="AA274" s="85">
        <f t="shared" si="152"/>
        <v>2100</v>
      </c>
      <c r="AB274" s="85">
        <f t="shared" si="152"/>
        <v>2160</v>
      </c>
      <c r="AC274" s="85">
        <f t="shared" si="152"/>
        <v>2220</v>
      </c>
      <c r="AD274" s="85">
        <f t="shared" si="152"/>
        <v>2280</v>
      </c>
      <c r="AE274" s="85">
        <f t="shared" si="152"/>
        <v>2340</v>
      </c>
      <c r="AF274" s="85">
        <f t="shared" si="152"/>
        <v>2400</v>
      </c>
      <c r="AG274" s="85">
        <f t="shared" si="152"/>
        <v>2460</v>
      </c>
      <c r="AH274" s="85">
        <f t="shared" si="152"/>
        <v>2520</v>
      </c>
      <c r="AI274" s="85">
        <f t="shared" si="152"/>
        <v>2580</v>
      </c>
      <c r="AJ274" s="72"/>
    </row>
    <row r="275" spans="2:36" s="67" customFormat="1" ht="22.5" customHeight="1" thickBot="1">
      <c r="B275" s="153"/>
      <c r="C275" s="157" t="s">
        <v>60</v>
      </c>
      <c r="D275" s="158"/>
      <c r="E275" s="71">
        <f>SUM(E260:E274)</f>
        <v>22347</v>
      </c>
      <c r="F275" s="73">
        <f aca="true" t="shared" si="153" ref="F275:AI275">SUM(F260:F274)</f>
        <v>23549.5</v>
      </c>
      <c r="G275" s="73">
        <f t="shared" si="153"/>
        <v>24752</v>
      </c>
      <c r="H275" s="73">
        <f t="shared" si="153"/>
        <v>25954.5</v>
      </c>
      <c r="I275" s="73">
        <f t="shared" si="153"/>
        <v>27157</v>
      </c>
      <c r="J275" s="73">
        <f t="shared" si="153"/>
        <v>28359.5</v>
      </c>
      <c r="K275" s="73">
        <f t="shared" si="153"/>
        <v>29562</v>
      </c>
      <c r="L275" s="73">
        <f t="shared" si="153"/>
        <v>30764.5</v>
      </c>
      <c r="M275" s="73">
        <f t="shared" si="153"/>
        <v>31967</v>
      </c>
      <c r="N275" s="73">
        <f t="shared" si="153"/>
        <v>33169.5</v>
      </c>
      <c r="O275" s="73">
        <f t="shared" si="153"/>
        <v>34372</v>
      </c>
      <c r="P275" s="73">
        <f t="shared" si="153"/>
        <v>35574.5</v>
      </c>
      <c r="Q275" s="73">
        <f t="shared" si="153"/>
        <v>36777</v>
      </c>
      <c r="R275" s="73">
        <f t="shared" si="153"/>
        <v>37979.5</v>
      </c>
      <c r="S275" s="73">
        <f t="shared" si="153"/>
        <v>39182</v>
      </c>
      <c r="T275" s="73">
        <f t="shared" si="153"/>
        <v>40384.5</v>
      </c>
      <c r="U275" s="73">
        <f t="shared" si="153"/>
        <v>41587</v>
      </c>
      <c r="V275" s="73">
        <f t="shared" si="153"/>
        <v>42789.5</v>
      </c>
      <c r="W275" s="73">
        <f t="shared" si="153"/>
        <v>43992</v>
      </c>
      <c r="X275" s="73">
        <f t="shared" si="153"/>
        <v>45194.5</v>
      </c>
      <c r="Y275" s="73">
        <f t="shared" si="153"/>
        <v>46397</v>
      </c>
      <c r="Z275" s="73">
        <f t="shared" si="153"/>
        <v>47599.5</v>
      </c>
      <c r="AA275" s="73">
        <f t="shared" si="153"/>
        <v>48802</v>
      </c>
      <c r="AB275" s="73">
        <f t="shared" si="153"/>
        <v>50004.5</v>
      </c>
      <c r="AC275" s="73">
        <f t="shared" si="153"/>
        <v>51207</v>
      </c>
      <c r="AD275" s="73">
        <f t="shared" si="153"/>
        <v>52409.5</v>
      </c>
      <c r="AE275" s="73">
        <f t="shared" si="153"/>
        <v>53612</v>
      </c>
      <c r="AF275" s="73">
        <f t="shared" si="153"/>
        <v>54814.5</v>
      </c>
      <c r="AG275" s="73">
        <f t="shared" si="153"/>
        <v>56017</v>
      </c>
      <c r="AH275" s="73">
        <f t="shared" si="153"/>
        <v>57219.5</v>
      </c>
      <c r="AI275" s="86">
        <f t="shared" si="153"/>
        <v>58422</v>
      </c>
      <c r="AJ275" s="72"/>
    </row>
    <row r="276" spans="2:35" s="68" customFormat="1" ht="22.5" customHeight="1">
      <c r="B276" s="151">
        <v>15</v>
      </c>
      <c r="C276" s="75" t="s">
        <v>18</v>
      </c>
      <c r="D276" s="62" t="s">
        <v>4</v>
      </c>
      <c r="E276" s="62">
        <v>5220</v>
      </c>
      <c r="F276" s="62">
        <f>E276+420</f>
        <v>5640</v>
      </c>
      <c r="G276" s="62">
        <f aca="true" t="shared" si="154" ref="G276:AI276">F276+420</f>
        <v>6060</v>
      </c>
      <c r="H276" s="62">
        <f t="shared" si="154"/>
        <v>6480</v>
      </c>
      <c r="I276" s="62">
        <f t="shared" si="154"/>
        <v>6900</v>
      </c>
      <c r="J276" s="62">
        <f t="shared" si="154"/>
        <v>7320</v>
      </c>
      <c r="K276" s="62">
        <f t="shared" si="154"/>
        <v>7740</v>
      </c>
      <c r="L276" s="62">
        <f t="shared" si="154"/>
        <v>8160</v>
      </c>
      <c r="M276" s="62">
        <f t="shared" si="154"/>
        <v>8580</v>
      </c>
      <c r="N276" s="62">
        <f t="shared" si="154"/>
        <v>9000</v>
      </c>
      <c r="O276" s="62">
        <f t="shared" si="154"/>
        <v>9420</v>
      </c>
      <c r="P276" s="62">
        <f t="shared" si="154"/>
        <v>9840</v>
      </c>
      <c r="Q276" s="62">
        <f t="shared" si="154"/>
        <v>10260</v>
      </c>
      <c r="R276" s="62">
        <f t="shared" si="154"/>
        <v>10680</v>
      </c>
      <c r="S276" s="62">
        <f t="shared" si="154"/>
        <v>11100</v>
      </c>
      <c r="T276" s="62">
        <f t="shared" si="154"/>
        <v>11520</v>
      </c>
      <c r="U276" s="62">
        <f t="shared" si="154"/>
        <v>11940</v>
      </c>
      <c r="V276" s="62">
        <f t="shared" si="154"/>
        <v>12360</v>
      </c>
      <c r="W276" s="62">
        <f t="shared" si="154"/>
        <v>12780</v>
      </c>
      <c r="X276" s="62">
        <f t="shared" si="154"/>
        <v>13200</v>
      </c>
      <c r="Y276" s="62">
        <f t="shared" si="154"/>
        <v>13620</v>
      </c>
      <c r="Z276" s="62">
        <f t="shared" si="154"/>
        <v>14040</v>
      </c>
      <c r="AA276" s="62">
        <f t="shared" si="154"/>
        <v>14460</v>
      </c>
      <c r="AB276" s="62">
        <f t="shared" si="154"/>
        <v>14880</v>
      </c>
      <c r="AC276" s="62">
        <f t="shared" si="154"/>
        <v>15300</v>
      </c>
      <c r="AD276" s="62">
        <f t="shared" si="154"/>
        <v>15720</v>
      </c>
      <c r="AE276" s="62">
        <f t="shared" si="154"/>
        <v>16140</v>
      </c>
      <c r="AF276" s="62">
        <f t="shared" si="154"/>
        <v>16560</v>
      </c>
      <c r="AG276" s="62">
        <f t="shared" si="154"/>
        <v>16980</v>
      </c>
      <c r="AH276" s="62">
        <f t="shared" si="154"/>
        <v>17400</v>
      </c>
      <c r="AI276" s="62">
        <f t="shared" si="154"/>
        <v>17820</v>
      </c>
    </row>
    <row r="277" spans="2:35" s="97" customFormat="1" ht="22.5" customHeight="1">
      <c r="B277" s="152"/>
      <c r="C277" s="87" t="s">
        <v>42</v>
      </c>
      <c r="D277" s="88" t="s">
        <v>26</v>
      </c>
      <c r="E277" s="88">
        <v>8500</v>
      </c>
      <c r="F277" s="88">
        <f>E277+700</f>
        <v>9200</v>
      </c>
      <c r="G277" s="88">
        <f aca="true" t="shared" si="155" ref="G277:AI277">F277+700</f>
        <v>9900</v>
      </c>
      <c r="H277" s="88">
        <f t="shared" si="155"/>
        <v>10600</v>
      </c>
      <c r="I277" s="88">
        <f t="shared" si="155"/>
        <v>11300</v>
      </c>
      <c r="J277" s="88">
        <f t="shared" si="155"/>
        <v>12000</v>
      </c>
      <c r="K277" s="88">
        <f t="shared" si="155"/>
        <v>12700</v>
      </c>
      <c r="L277" s="88">
        <f t="shared" si="155"/>
        <v>13400</v>
      </c>
      <c r="M277" s="88">
        <f t="shared" si="155"/>
        <v>14100</v>
      </c>
      <c r="N277" s="88">
        <f t="shared" si="155"/>
        <v>14800</v>
      </c>
      <c r="O277" s="88">
        <f t="shared" si="155"/>
        <v>15500</v>
      </c>
      <c r="P277" s="88">
        <f t="shared" si="155"/>
        <v>16200</v>
      </c>
      <c r="Q277" s="88">
        <f t="shared" si="155"/>
        <v>16900</v>
      </c>
      <c r="R277" s="88">
        <f t="shared" si="155"/>
        <v>17600</v>
      </c>
      <c r="S277" s="88">
        <f t="shared" si="155"/>
        <v>18300</v>
      </c>
      <c r="T277" s="88">
        <f t="shared" si="155"/>
        <v>19000</v>
      </c>
      <c r="U277" s="88">
        <f t="shared" si="155"/>
        <v>19700</v>
      </c>
      <c r="V277" s="88">
        <f t="shared" si="155"/>
        <v>20400</v>
      </c>
      <c r="W277" s="88">
        <f t="shared" si="155"/>
        <v>21100</v>
      </c>
      <c r="X277" s="88">
        <f t="shared" si="155"/>
        <v>21800</v>
      </c>
      <c r="Y277" s="88">
        <f t="shared" si="155"/>
        <v>22500</v>
      </c>
      <c r="Z277" s="88">
        <f t="shared" si="155"/>
        <v>23200</v>
      </c>
      <c r="AA277" s="88">
        <f t="shared" si="155"/>
        <v>23900</v>
      </c>
      <c r="AB277" s="88">
        <f t="shared" si="155"/>
        <v>24600</v>
      </c>
      <c r="AC277" s="88">
        <f t="shared" si="155"/>
        <v>25300</v>
      </c>
      <c r="AD277" s="88">
        <f t="shared" si="155"/>
        <v>26000</v>
      </c>
      <c r="AE277" s="88">
        <f t="shared" si="155"/>
        <v>26700</v>
      </c>
      <c r="AF277" s="88">
        <f t="shared" si="155"/>
        <v>27400</v>
      </c>
      <c r="AG277" s="88">
        <f t="shared" si="155"/>
        <v>28100</v>
      </c>
      <c r="AH277" s="88">
        <f t="shared" si="155"/>
        <v>28800</v>
      </c>
      <c r="AI277" s="88">
        <f t="shared" si="155"/>
        <v>29500</v>
      </c>
    </row>
    <row r="278" spans="2:35" s="68" customFormat="1" ht="22.5" customHeight="1">
      <c r="B278" s="152"/>
      <c r="C278" s="155" t="s">
        <v>58</v>
      </c>
      <c r="D278" s="156"/>
      <c r="E278" s="69">
        <f aca="true" t="shared" si="156" ref="E278:AI278">E276*15/100</f>
        <v>783</v>
      </c>
      <c r="F278" s="69">
        <f t="shared" si="156"/>
        <v>846</v>
      </c>
      <c r="G278" s="69">
        <f t="shared" si="156"/>
        <v>909</v>
      </c>
      <c r="H278" s="69">
        <f t="shared" si="156"/>
        <v>972</v>
      </c>
      <c r="I278" s="69">
        <f t="shared" si="156"/>
        <v>1035</v>
      </c>
      <c r="J278" s="69">
        <f t="shared" si="156"/>
        <v>1098</v>
      </c>
      <c r="K278" s="69">
        <f t="shared" si="156"/>
        <v>1161</v>
      </c>
      <c r="L278" s="69">
        <f t="shared" si="156"/>
        <v>1224</v>
      </c>
      <c r="M278" s="69">
        <f t="shared" si="156"/>
        <v>1287</v>
      </c>
      <c r="N278" s="69">
        <f t="shared" si="156"/>
        <v>1350</v>
      </c>
      <c r="O278" s="69">
        <f t="shared" si="156"/>
        <v>1413</v>
      </c>
      <c r="P278" s="69">
        <f t="shared" si="156"/>
        <v>1476</v>
      </c>
      <c r="Q278" s="69">
        <f t="shared" si="156"/>
        <v>1539</v>
      </c>
      <c r="R278" s="69">
        <f t="shared" si="156"/>
        <v>1602</v>
      </c>
      <c r="S278" s="69">
        <f t="shared" si="156"/>
        <v>1665</v>
      </c>
      <c r="T278" s="69">
        <f t="shared" si="156"/>
        <v>1728</v>
      </c>
      <c r="U278" s="69">
        <f t="shared" si="156"/>
        <v>1791</v>
      </c>
      <c r="V278" s="69">
        <f t="shared" si="156"/>
        <v>1854</v>
      </c>
      <c r="W278" s="69">
        <f t="shared" si="156"/>
        <v>1917</v>
      </c>
      <c r="X278" s="69">
        <f t="shared" si="156"/>
        <v>1980</v>
      </c>
      <c r="Y278" s="69">
        <f t="shared" si="156"/>
        <v>2043</v>
      </c>
      <c r="Z278" s="69">
        <f t="shared" si="156"/>
        <v>2106</v>
      </c>
      <c r="AA278" s="69">
        <f t="shared" si="156"/>
        <v>2169</v>
      </c>
      <c r="AB278" s="69">
        <f t="shared" si="156"/>
        <v>2232</v>
      </c>
      <c r="AC278" s="69">
        <f t="shared" si="156"/>
        <v>2295</v>
      </c>
      <c r="AD278" s="69">
        <f t="shared" si="156"/>
        <v>2358</v>
      </c>
      <c r="AE278" s="69">
        <f t="shared" si="156"/>
        <v>2421</v>
      </c>
      <c r="AF278" s="69">
        <f t="shared" si="156"/>
        <v>2484</v>
      </c>
      <c r="AG278" s="69">
        <f t="shared" si="156"/>
        <v>2547</v>
      </c>
      <c r="AH278" s="69">
        <f t="shared" si="156"/>
        <v>2610</v>
      </c>
      <c r="AI278" s="69">
        <f t="shared" si="156"/>
        <v>2673</v>
      </c>
    </row>
    <row r="279" spans="2:35" s="68" customFormat="1" ht="22.5" customHeight="1">
      <c r="B279" s="152"/>
      <c r="C279" s="155" t="s">
        <v>80</v>
      </c>
      <c r="D279" s="156"/>
      <c r="E279" s="69">
        <f>E277*20/100</f>
        <v>1700</v>
      </c>
      <c r="F279" s="69">
        <f aca="true" t="shared" si="157" ref="F279:AI279">F277*20/100</f>
        <v>1840</v>
      </c>
      <c r="G279" s="69">
        <f t="shared" si="157"/>
        <v>1980</v>
      </c>
      <c r="H279" s="69">
        <f t="shared" si="157"/>
        <v>2120</v>
      </c>
      <c r="I279" s="69">
        <f t="shared" si="157"/>
        <v>2260</v>
      </c>
      <c r="J279" s="69">
        <f t="shared" si="157"/>
        <v>2400</v>
      </c>
      <c r="K279" s="69">
        <f t="shared" si="157"/>
        <v>2540</v>
      </c>
      <c r="L279" s="69">
        <f t="shared" si="157"/>
        <v>2680</v>
      </c>
      <c r="M279" s="69">
        <f t="shared" si="157"/>
        <v>2820</v>
      </c>
      <c r="N279" s="69">
        <f t="shared" si="157"/>
        <v>2960</v>
      </c>
      <c r="O279" s="69">
        <f t="shared" si="157"/>
        <v>3100</v>
      </c>
      <c r="P279" s="69">
        <f t="shared" si="157"/>
        <v>3240</v>
      </c>
      <c r="Q279" s="69">
        <f t="shared" si="157"/>
        <v>3380</v>
      </c>
      <c r="R279" s="69">
        <f t="shared" si="157"/>
        <v>3520</v>
      </c>
      <c r="S279" s="69">
        <f t="shared" si="157"/>
        <v>3660</v>
      </c>
      <c r="T279" s="69">
        <f t="shared" si="157"/>
        <v>3800</v>
      </c>
      <c r="U279" s="69">
        <f t="shared" si="157"/>
        <v>3940</v>
      </c>
      <c r="V279" s="69">
        <f t="shared" si="157"/>
        <v>4080</v>
      </c>
      <c r="W279" s="69">
        <f t="shared" si="157"/>
        <v>4220</v>
      </c>
      <c r="X279" s="69">
        <f t="shared" si="157"/>
        <v>4360</v>
      </c>
      <c r="Y279" s="69">
        <f t="shared" si="157"/>
        <v>4500</v>
      </c>
      <c r="Z279" s="69">
        <f t="shared" si="157"/>
        <v>4640</v>
      </c>
      <c r="AA279" s="69">
        <f t="shared" si="157"/>
        <v>4780</v>
      </c>
      <c r="AB279" s="69">
        <f t="shared" si="157"/>
        <v>4920</v>
      </c>
      <c r="AC279" s="69">
        <f t="shared" si="157"/>
        <v>5060</v>
      </c>
      <c r="AD279" s="69">
        <f t="shared" si="157"/>
        <v>5200</v>
      </c>
      <c r="AE279" s="69">
        <f t="shared" si="157"/>
        <v>5340</v>
      </c>
      <c r="AF279" s="69">
        <f t="shared" si="157"/>
        <v>5480</v>
      </c>
      <c r="AG279" s="69">
        <f t="shared" si="157"/>
        <v>5620</v>
      </c>
      <c r="AH279" s="69">
        <f t="shared" si="157"/>
        <v>5760</v>
      </c>
      <c r="AI279" s="69">
        <f t="shared" si="157"/>
        <v>5900</v>
      </c>
    </row>
    <row r="280" spans="2:35" s="94" customFormat="1" ht="22.5" customHeight="1">
      <c r="B280" s="152"/>
      <c r="C280" s="149" t="s">
        <v>79</v>
      </c>
      <c r="D280" s="150"/>
      <c r="E280" s="145">
        <v>11000</v>
      </c>
      <c r="F280" s="145">
        <f>E280+950</f>
        <v>11950</v>
      </c>
      <c r="G280" s="145">
        <f aca="true" t="shared" si="158" ref="G280:AI280">F280+950</f>
        <v>12900</v>
      </c>
      <c r="H280" s="145">
        <f t="shared" si="158"/>
        <v>13850</v>
      </c>
      <c r="I280" s="145">
        <f t="shared" si="158"/>
        <v>14800</v>
      </c>
      <c r="J280" s="145">
        <f t="shared" si="158"/>
        <v>15750</v>
      </c>
      <c r="K280" s="145">
        <f t="shared" si="158"/>
        <v>16700</v>
      </c>
      <c r="L280" s="145">
        <f t="shared" si="158"/>
        <v>17650</v>
      </c>
      <c r="M280" s="145">
        <f t="shared" si="158"/>
        <v>18600</v>
      </c>
      <c r="N280" s="145">
        <f t="shared" si="158"/>
        <v>19550</v>
      </c>
      <c r="O280" s="145">
        <f t="shared" si="158"/>
        <v>20500</v>
      </c>
      <c r="P280" s="145">
        <f t="shared" si="158"/>
        <v>21450</v>
      </c>
      <c r="Q280" s="145">
        <f t="shared" si="158"/>
        <v>22400</v>
      </c>
      <c r="R280" s="145">
        <f t="shared" si="158"/>
        <v>23350</v>
      </c>
      <c r="S280" s="145">
        <f t="shared" si="158"/>
        <v>24300</v>
      </c>
      <c r="T280" s="145">
        <f t="shared" si="158"/>
        <v>25250</v>
      </c>
      <c r="U280" s="145">
        <f t="shared" si="158"/>
        <v>26200</v>
      </c>
      <c r="V280" s="145">
        <f t="shared" si="158"/>
        <v>27150</v>
      </c>
      <c r="W280" s="145">
        <f t="shared" si="158"/>
        <v>28100</v>
      </c>
      <c r="X280" s="145">
        <f t="shared" si="158"/>
        <v>29050</v>
      </c>
      <c r="Y280" s="145">
        <f t="shared" si="158"/>
        <v>30000</v>
      </c>
      <c r="Z280" s="145">
        <f t="shared" si="158"/>
        <v>30950</v>
      </c>
      <c r="AA280" s="145">
        <f t="shared" si="158"/>
        <v>31900</v>
      </c>
      <c r="AB280" s="145">
        <f t="shared" si="158"/>
        <v>32850</v>
      </c>
      <c r="AC280" s="145">
        <f t="shared" si="158"/>
        <v>33800</v>
      </c>
      <c r="AD280" s="145">
        <f t="shared" si="158"/>
        <v>34750</v>
      </c>
      <c r="AE280" s="145">
        <f t="shared" si="158"/>
        <v>35700</v>
      </c>
      <c r="AF280" s="145">
        <f t="shared" si="158"/>
        <v>36650</v>
      </c>
      <c r="AG280" s="145">
        <f t="shared" si="158"/>
        <v>37600</v>
      </c>
      <c r="AH280" s="145">
        <f t="shared" si="158"/>
        <v>38550</v>
      </c>
      <c r="AI280" s="145">
        <f t="shared" si="158"/>
        <v>39500</v>
      </c>
    </row>
    <row r="281" spans="2:36" s="96" customFormat="1" ht="22.5" customHeight="1" thickBot="1">
      <c r="B281" s="152"/>
      <c r="C281" s="163" t="s">
        <v>106</v>
      </c>
      <c r="D281" s="164"/>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95"/>
    </row>
    <row r="282" spans="2:36" s="67" customFormat="1" ht="22.5" customHeight="1">
      <c r="B282" s="152"/>
      <c r="C282" s="157" t="s">
        <v>53</v>
      </c>
      <c r="D282" s="158"/>
      <c r="E282" s="71">
        <v>1566</v>
      </c>
      <c r="F282" s="71">
        <v>1566</v>
      </c>
      <c r="G282" s="71">
        <v>1566</v>
      </c>
      <c r="H282" s="71">
        <v>1566</v>
      </c>
      <c r="I282" s="71">
        <v>1566</v>
      </c>
      <c r="J282" s="71">
        <v>1566</v>
      </c>
      <c r="K282" s="71">
        <v>1566</v>
      </c>
      <c r="L282" s="71">
        <v>1566</v>
      </c>
      <c r="M282" s="71">
        <v>1566</v>
      </c>
      <c r="N282" s="71">
        <v>1566</v>
      </c>
      <c r="O282" s="71">
        <v>1566</v>
      </c>
      <c r="P282" s="71">
        <v>1566</v>
      </c>
      <c r="Q282" s="71">
        <v>1566</v>
      </c>
      <c r="R282" s="71">
        <v>1566</v>
      </c>
      <c r="S282" s="71">
        <v>1566</v>
      </c>
      <c r="T282" s="71">
        <v>1566</v>
      </c>
      <c r="U282" s="71">
        <v>1566</v>
      </c>
      <c r="V282" s="71">
        <v>1566</v>
      </c>
      <c r="W282" s="71">
        <v>1566</v>
      </c>
      <c r="X282" s="71">
        <v>1566</v>
      </c>
      <c r="Y282" s="71">
        <v>1566</v>
      </c>
      <c r="Z282" s="71">
        <v>1566</v>
      </c>
      <c r="AA282" s="71">
        <v>1566</v>
      </c>
      <c r="AB282" s="71">
        <v>1566</v>
      </c>
      <c r="AC282" s="71">
        <v>1566</v>
      </c>
      <c r="AD282" s="71">
        <v>1566</v>
      </c>
      <c r="AE282" s="71">
        <v>1566</v>
      </c>
      <c r="AF282" s="71">
        <v>1566</v>
      </c>
      <c r="AG282" s="71">
        <v>1566</v>
      </c>
      <c r="AH282" s="71">
        <v>1566</v>
      </c>
      <c r="AI282" s="71">
        <v>1566</v>
      </c>
      <c r="AJ282" s="72"/>
    </row>
    <row r="283" spans="2:36" s="67" customFormat="1" ht="22.5" customHeight="1">
      <c r="B283" s="152"/>
      <c r="C283" s="157" t="s">
        <v>54</v>
      </c>
      <c r="D283" s="158"/>
      <c r="E283" s="71">
        <v>1375</v>
      </c>
      <c r="F283" s="71">
        <v>1375</v>
      </c>
      <c r="G283" s="71">
        <v>1375</v>
      </c>
      <c r="H283" s="71">
        <v>1375</v>
      </c>
      <c r="I283" s="71">
        <v>1375</v>
      </c>
      <c r="J283" s="71">
        <v>1375</v>
      </c>
      <c r="K283" s="71">
        <v>1375</v>
      </c>
      <c r="L283" s="71">
        <v>1375</v>
      </c>
      <c r="M283" s="71">
        <v>1375</v>
      </c>
      <c r="N283" s="71">
        <v>1375</v>
      </c>
      <c r="O283" s="71">
        <v>1375</v>
      </c>
      <c r="P283" s="71">
        <v>1375</v>
      </c>
      <c r="Q283" s="71">
        <v>1375</v>
      </c>
      <c r="R283" s="71">
        <v>1375</v>
      </c>
      <c r="S283" s="71">
        <v>1375</v>
      </c>
      <c r="T283" s="71">
        <v>1375</v>
      </c>
      <c r="U283" s="71">
        <v>1375</v>
      </c>
      <c r="V283" s="71">
        <v>1375</v>
      </c>
      <c r="W283" s="71">
        <v>1375</v>
      </c>
      <c r="X283" s="71">
        <v>1375</v>
      </c>
      <c r="Y283" s="71">
        <v>1375</v>
      </c>
      <c r="Z283" s="71">
        <v>1375</v>
      </c>
      <c r="AA283" s="71">
        <v>1375</v>
      </c>
      <c r="AB283" s="71">
        <v>1375</v>
      </c>
      <c r="AC283" s="71">
        <v>1375</v>
      </c>
      <c r="AD283" s="71">
        <v>1375</v>
      </c>
      <c r="AE283" s="71">
        <v>1375</v>
      </c>
      <c r="AF283" s="71">
        <v>1375</v>
      </c>
      <c r="AG283" s="71">
        <v>1375</v>
      </c>
      <c r="AH283" s="71">
        <v>1375</v>
      </c>
      <c r="AI283" s="71">
        <v>1375</v>
      </c>
      <c r="AJ283" s="72"/>
    </row>
    <row r="284" spans="2:36" s="67" customFormat="1" ht="22.5" customHeight="1">
      <c r="B284" s="152"/>
      <c r="C284" s="157" t="s">
        <v>81</v>
      </c>
      <c r="D284" s="158"/>
      <c r="E284" s="71">
        <f aca="true" t="shared" si="159" ref="E284:AI284">E276/2</f>
        <v>2610</v>
      </c>
      <c r="F284" s="71">
        <f t="shared" si="159"/>
        <v>2820</v>
      </c>
      <c r="G284" s="71">
        <f t="shared" si="159"/>
        <v>3030</v>
      </c>
      <c r="H284" s="71">
        <f t="shared" si="159"/>
        <v>3240</v>
      </c>
      <c r="I284" s="71">
        <f t="shared" si="159"/>
        <v>3450</v>
      </c>
      <c r="J284" s="71">
        <f t="shared" si="159"/>
        <v>3660</v>
      </c>
      <c r="K284" s="71">
        <f t="shared" si="159"/>
        <v>3870</v>
      </c>
      <c r="L284" s="71">
        <f t="shared" si="159"/>
        <v>4080</v>
      </c>
      <c r="M284" s="71">
        <f t="shared" si="159"/>
        <v>4290</v>
      </c>
      <c r="N284" s="71">
        <f t="shared" si="159"/>
        <v>4500</v>
      </c>
      <c r="O284" s="71">
        <f t="shared" si="159"/>
        <v>4710</v>
      </c>
      <c r="P284" s="71">
        <f t="shared" si="159"/>
        <v>4920</v>
      </c>
      <c r="Q284" s="71">
        <f t="shared" si="159"/>
        <v>5130</v>
      </c>
      <c r="R284" s="71">
        <f t="shared" si="159"/>
        <v>5340</v>
      </c>
      <c r="S284" s="71">
        <f t="shared" si="159"/>
        <v>5550</v>
      </c>
      <c r="T284" s="71">
        <f t="shared" si="159"/>
        <v>5760</v>
      </c>
      <c r="U284" s="71">
        <f t="shared" si="159"/>
        <v>5970</v>
      </c>
      <c r="V284" s="71">
        <f t="shared" si="159"/>
        <v>6180</v>
      </c>
      <c r="W284" s="71">
        <f t="shared" si="159"/>
        <v>6390</v>
      </c>
      <c r="X284" s="71">
        <f t="shared" si="159"/>
        <v>6600</v>
      </c>
      <c r="Y284" s="71">
        <f t="shared" si="159"/>
        <v>6810</v>
      </c>
      <c r="Z284" s="71">
        <f t="shared" si="159"/>
        <v>7020</v>
      </c>
      <c r="AA284" s="71">
        <f t="shared" si="159"/>
        <v>7230</v>
      </c>
      <c r="AB284" s="71">
        <f t="shared" si="159"/>
        <v>7440</v>
      </c>
      <c r="AC284" s="71">
        <f t="shared" si="159"/>
        <v>7650</v>
      </c>
      <c r="AD284" s="71">
        <f t="shared" si="159"/>
        <v>7860</v>
      </c>
      <c r="AE284" s="71">
        <f t="shared" si="159"/>
        <v>8070</v>
      </c>
      <c r="AF284" s="71">
        <f t="shared" si="159"/>
        <v>8280</v>
      </c>
      <c r="AG284" s="71">
        <f t="shared" si="159"/>
        <v>8490</v>
      </c>
      <c r="AH284" s="71">
        <f t="shared" si="159"/>
        <v>8700</v>
      </c>
      <c r="AI284" s="71">
        <f t="shared" si="159"/>
        <v>8910</v>
      </c>
      <c r="AJ284" s="72"/>
    </row>
    <row r="285" spans="2:36" s="67" customFormat="1" ht="22.5" customHeight="1">
      <c r="B285" s="152"/>
      <c r="C285" s="157" t="s">
        <v>82</v>
      </c>
      <c r="D285" s="158"/>
      <c r="E285" s="71">
        <f aca="true" t="shared" si="160" ref="E285:AI285">E265</f>
        <v>2856</v>
      </c>
      <c r="F285" s="71">
        <f t="shared" si="160"/>
        <v>2856</v>
      </c>
      <c r="G285" s="71">
        <f t="shared" si="160"/>
        <v>2856</v>
      </c>
      <c r="H285" s="71">
        <f t="shared" si="160"/>
        <v>2856</v>
      </c>
      <c r="I285" s="71">
        <f t="shared" si="160"/>
        <v>2856</v>
      </c>
      <c r="J285" s="71">
        <f t="shared" si="160"/>
        <v>2856</v>
      </c>
      <c r="K285" s="71">
        <f t="shared" si="160"/>
        <v>2856</v>
      </c>
      <c r="L285" s="71">
        <f t="shared" si="160"/>
        <v>2856</v>
      </c>
      <c r="M285" s="71">
        <f t="shared" si="160"/>
        <v>2856</v>
      </c>
      <c r="N285" s="71">
        <f t="shared" si="160"/>
        <v>2856</v>
      </c>
      <c r="O285" s="71">
        <f t="shared" si="160"/>
        <v>2856</v>
      </c>
      <c r="P285" s="71">
        <f t="shared" si="160"/>
        <v>2856</v>
      </c>
      <c r="Q285" s="71">
        <f t="shared" si="160"/>
        <v>2856</v>
      </c>
      <c r="R285" s="71">
        <f t="shared" si="160"/>
        <v>2856</v>
      </c>
      <c r="S285" s="71">
        <f t="shared" si="160"/>
        <v>2856</v>
      </c>
      <c r="T285" s="71">
        <f t="shared" si="160"/>
        <v>2856</v>
      </c>
      <c r="U285" s="71">
        <f t="shared" si="160"/>
        <v>2856</v>
      </c>
      <c r="V285" s="71">
        <f t="shared" si="160"/>
        <v>2856</v>
      </c>
      <c r="W285" s="71">
        <f t="shared" si="160"/>
        <v>2856</v>
      </c>
      <c r="X285" s="71">
        <f t="shared" si="160"/>
        <v>2856</v>
      </c>
      <c r="Y285" s="71">
        <f t="shared" si="160"/>
        <v>2856</v>
      </c>
      <c r="Z285" s="71">
        <f t="shared" si="160"/>
        <v>2856</v>
      </c>
      <c r="AA285" s="71">
        <f t="shared" si="160"/>
        <v>2856</v>
      </c>
      <c r="AB285" s="71">
        <f t="shared" si="160"/>
        <v>2856</v>
      </c>
      <c r="AC285" s="71">
        <f t="shared" si="160"/>
        <v>2856</v>
      </c>
      <c r="AD285" s="71">
        <f t="shared" si="160"/>
        <v>2856</v>
      </c>
      <c r="AE285" s="71">
        <f t="shared" si="160"/>
        <v>2856</v>
      </c>
      <c r="AF285" s="71">
        <f t="shared" si="160"/>
        <v>2856</v>
      </c>
      <c r="AG285" s="71">
        <f t="shared" si="160"/>
        <v>2856</v>
      </c>
      <c r="AH285" s="71">
        <f t="shared" si="160"/>
        <v>2856</v>
      </c>
      <c r="AI285" s="71">
        <f t="shared" si="160"/>
        <v>2856</v>
      </c>
      <c r="AJ285" s="72"/>
    </row>
    <row r="286" spans="2:36" s="67" customFormat="1" ht="22.5" customHeight="1">
      <c r="B286" s="152"/>
      <c r="C286" s="157" t="s">
        <v>83</v>
      </c>
      <c r="D286" s="158"/>
      <c r="E286" s="71">
        <v>0</v>
      </c>
      <c r="F286" s="71">
        <v>0</v>
      </c>
      <c r="G286" s="71">
        <v>0</v>
      </c>
      <c r="H286" s="71">
        <v>0</v>
      </c>
      <c r="I286" s="71">
        <v>0</v>
      </c>
      <c r="J286" s="71">
        <v>0</v>
      </c>
      <c r="K286" s="71">
        <v>0</v>
      </c>
      <c r="L286" s="71">
        <v>0</v>
      </c>
      <c r="M286" s="71">
        <v>0</v>
      </c>
      <c r="N286" s="71">
        <v>0</v>
      </c>
      <c r="O286" s="71">
        <v>0</v>
      </c>
      <c r="P286" s="71">
        <v>0</v>
      </c>
      <c r="Q286" s="71">
        <v>0</v>
      </c>
      <c r="R286" s="71">
        <v>0</v>
      </c>
      <c r="S286" s="71">
        <v>0</v>
      </c>
      <c r="T286" s="71">
        <v>0</v>
      </c>
      <c r="U286" s="71">
        <v>0</v>
      </c>
      <c r="V286" s="71">
        <v>0</v>
      </c>
      <c r="W286" s="71">
        <v>0</v>
      </c>
      <c r="X286" s="71">
        <v>0</v>
      </c>
      <c r="Y286" s="71">
        <v>0</v>
      </c>
      <c r="Z286" s="71">
        <v>0</v>
      </c>
      <c r="AA286" s="71">
        <v>0</v>
      </c>
      <c r="AB286" s="71">
        <v>0</v>
      </c>
      <c r="AC286" s="71">
        <v>0</v>
      </c>
      <c r="AD286" s="71">
        <v>0</v>
      </c>
      <c r="AE286" s="71">
        <v>0</v>
      </c>
      <c r="AF286" s="71">
        <v>0</v>
      </c>
      <c r="AG286" s="71">
        <v>0</v>
      </c>
      <c r="AH286" s="71">
        <v>0</v>
      </c>
      <c r="AI286" s="71">
        <v>0</v>
      </c>
      <c r="AJ286" s="72"/>
    </row>
    <row r="287" spans="2:36" s="67" customFormat="1" ht="22.5" customHeight="1">
      <c r="B287" s="152"/>
      <c r="C287" s="157" t="s">
        <v>55</v>
      </c>
      <c r="D287" s="158"/>
      <c r="E287" s="71">
        <v>0</v>
      </c>
      <c r="F287" s="71">
        <v>0</v>
      </c>
      <c r="G287" s="71">
        <v>0</v>
      </c>
      <c r="H287" s="71">
        <v>0</v>
      </c>
      <c r="I287" s="71">
        <v>0</v>
      </c>
      <c r="J287" s="71">
        <v>0</v>
      </c>
      <c r="K287" s="71">
        <v>0</v>
      </c>
      <c r="L287" s="71">
        <v>0</v>
      </c>
      <c r="M287" s="71">
        <v>0</v>
      </c>
      <c r="N287" s="71">
        <v>0</v>
      </c>
      <c r="O287" s="71">
        <v>0</v>
      </c>
      <c r="P287" s="71">
        <v>0</v>
      </c>
      <c r="Q287" s="71">
        <v>0</v>
      </c>
      <c r="R287" s="71">
        <v>0</v>
      </c>
      <c r="S287" s="71">
        <v>0</v>
      </c>
      <c r="T287" s="71">
        <v>0</v>
      </c>
      <c r="U287" s="71">
        <v>0</v>
      </c>
      <c r="V287" s="71">
        <v>0</v>
      </c>
      <c r="W287" s="71">
        <v>0</v>
      </c>
      <c r="X287" s="71">
        <v>0</v>
      </c>
      <c r="Y287" s="71">
        <v>0</v>
      </c>
      <c r="Z287" s="71">
        <v>0</v>
      </c>
      <c r="AA287" s="71">
        <v>0</v>
      </c>
      <c r="AB287" s="71">
        <v>0</v>
      </c>
      <c r="AC287" s="71">
        <v>0</v>
      </c>
      <c r="AD287" s="71">
        <v>0</v>
      </c>
      <c r="AE287" s="71">
        <v>0</v>
      </c>
      <c r="AF287" s="71">
        <v>0</v>
      </c>
      <c r="AG287" s="71">
        <v>0</v>
      </c>
      <c r="AH287" s="71">
        <v>0</v>
      </c>
      <c r="AI287" s="71">
        <v>0</v>
      </c>
      <c r="AJ287" s="72"/>
    </row>
    <row r="288" spans="2:36" s="67" customFormat="1" ht="22.5" customHeight="1">
      <c r="B288" s="152"/>
      <c r="C288" s="157" t="s">
        <v>84</v>
      </c>
      <c r="D288" s="158"/>
      <c r="E288" s="71">
        <v>0</v>
      </c>
      <c r="F288" s="71">
        <v>0</v>
      </c>
      <c r="G288" s="71">
        <v>0</v>
      </c>
      <c r="H288" s="71">
        <v>0</v>
      </c>
      <c r="I288" s="71">
        <v>0</v>
      </c>
      <c r="J288" s="71">
        <v>0</v>
      </c>
      <c r="K288" s="71">
        <v>0</v>
      </c>
      <c r="L288" s="71">
        <v>0</v>
      </c>
      <c r="M288" s="71">
        <v>0</v>
      </c>
      <c r="N288" s="71">
        <v>0</v>
      </c>
      <c r="O288" s="71">
        <v>0</v>
      </c>
      <c r="P288" s="71">
        <v>0</v>
      </c>
      <c r="Q288" s="71">
        <v>0</v>
      </c>
      <c r="R288" s="71">
        <v>0</v>
      </c>
      <c r="S288" s="71">
        <v>0</v>
      </c>
      <c r="T288" s="71">
        <v>0</v>
      </c>
      <c r="U288" s="71">
        <v>0</v>
      </c>
      <c r="V288" s="71">
        <v>0</v>
      </c>
      <c r="W288" s="71">
        <v>0</v>
      </c>
      <c r="X288" s="71">
        <v>0</v>
      </c>
      <c r="Y288" s="71">
        <v>0</v>
      </c>
      <c r="Z288" s="71">
        <v>0</v>
      </c>
      <c r="AA288" s="71">
        <v>0</v>
      </c>
      <c r="AB288" s="71">
        <v>0</v>
      </c>
      <c r="AC288" s="71">
        <v>0</v>
      </c>
      <c r="AD288" s="71">
        <v>0</v>
      </c>
      <c r="AE288" s="71">
        <v>0</v>
      </c>
      <c r="AF288" s="71">
        <v>0</v>
      </c>
      <c r="AG288" s="71">
        <v>0</v>
      </c>
      <c r="AH288" s="71">
        <v>0</v>
      </c>
      <c r="AI288" s="71">
        <v>0</v>
      </c>
      <c r="AJ288" s="72"/>
    </row>
    <row r="289" spans="2:36" s="67" customFormat="1" ht="22.5" customHeight="1">
      <c r="B289" s="152"/>
      <c r="C289" s="157" t="s">
        <v>66</v>
      </c>
      <c r="D289" s="158"/>
      <c r="E289" s="71">
        <v>0</v>
      </c>
      <c r="F289" s="71">
        <v>0</v>
      </c>
      <c r="G289" s="71">
        <v>0</v>
      </c>
      <c r="H289" s="71">
        <v>0</v>
      </c>
      <c r="I289" s="71">
        <v>0</v>
      </c>
      <c r="J289" s="71">
        <v>0</v>
      </c>
      <c r="K289" s="71">
        <v>0</v>
      </c>
      <c r="L289" s="71">
        <v>0</v>
      </c>
      <c r="M289" s="71">
        <v>0</v>
      </c>
      <c r="N289" s="71">
        <v>0</v>
      </c>
      <c r="O289" s="71">
        <v>0</v>
      </c>
      <c r="P289" s="71">
        <v>0</v>
      </c>
      <c r="Q289" s="71">
        <v>0</v>
      </c>
      <c r="R289" s="71">
        <v>0</v>
      </c>
      <c r="S289" s="71">
        <v>0</v>
      </c>
      <c r="T289" s="71">
        <v>0</v>
      </c>
      <c r="U289" s="71">
        <v>0</v>
      </c>
      <c r="V289" s="71">
        <v>0</v>
      </c>
      <c r="W289" s="71">
        <v>0</v>
      </c>
      <c r="X289" s="71">
        <v>0</v>
      </c>
      <c r="Y289" s="71">
        <v>0</v>
      </c>
      <c r="Z289" s="71">
        <v>0</v>
      </c>
      <c r="AA289" s="71">
        <v>0</v>
      </c>
      <c r="AB289" s="71">
        <v>0</v>
      </c>
      <c r="AC289" s="71">
        <v>0</v>
      </c>
      <c r="AD289" s="71">
        <v>0</v>
      </c>
      <c r="AE289" s="71">
        <v>0</v>
      </c>
      <c r="AF289" s="71">
        <v>0</v>
      </c>
      <c r="AG289" s="71">
        <v>0</v>
      </c>
      <c r="AH289" s="71">
        <v>0</v>
      </c>
      <c r="AI289" s="71">
        <v>0</v>
      </c>
      <c r="AJ289" s="72"/>
    </row>
    <row r="290" spans="2:36" s="67" customFormat="1" ht="22.5" customHeight="1">
      <c r="B290" s="152"/>
      <c r="C290" s="157" t="s">
        <v>85</v>
      </c>
      <c r="D290" s="158"/>
      <c r="E290" s="71">
        <v>0</v>
      </c>
      <c r="F290" s="71">
        <v>0</v>
      </c>
      <c r="G290" s="71">
        <v>0</v>
      </c>
      <c r="H290" s="71">
        <v>0</v>
      </c>
      <c r="I290" s="71">
        <v>0</v>
      </c>
      <c r="J290" s="71">
        <v>0</v>
      </c>
      <c r="K290" s="71">
        <v>0</v>
      </c>
      <c r="L290" s="71">
        <v>0</v>
      </c>
      <c r="M290" s="71">
        <v>0</v>
      </c>
      <c r="N290" s="71">
        <v>0</v>
      </c>
      <c r="O290" s="71">
        <v>0</v>
      </c>
      <c r="P290" s="71">
        <v>0</v>
      </c>
      <c r="Q290" s="71">
        <v>0</v>
      </c>
      <c r="R290" s="71">
        <v>0</v>
      </c>
      <c r="S290" s="71">
        <v>0</v>
      </c>
      <c r="T290" s="71">
        <v>0</v>
      </c>
      <c r="U290" s="71">
        <v>0</v>
      </c>
      <c r="V290" s="71">
        <v>0</v>
      </c>
      <c r="W290" s="71">
        <v>0</v>
      </c>
      <c r="X290" s="71">
        <v>0</v>
      </c>
      <c r="Y290" s="71">
        <v>0</v>
      </c>
      <c r="Z290" s="71">
        <v>0</v>
      </c>
      <c r="AA290" s="71">
        <v>0</v>
      </c>
      <c r="AB290" s="71">
        <v>0</v>
      </c>
      <c r="AC290" s="71">
        <v>0</v>
      </c>
      <c r="AD290" s="71">
        <v>0</v>
      </c>
      <c r="AE290" s="71">
        <v>0</v>
      </c>
      <c r="AF290" s="71">
        <v>0</v>
      </c>
      <c r="AG290" s="71">
        <v>0</v>
      </c>
      <c r="AH290" s="71">
        <v>0</v>
      </c>
      <c r="AI290" s="71">
        <v>0</v>
      </c>
      <c r="AJ290" s="72"/>
    </row>
    <row r="291" spans="2:36" s="67" customFormat="1" ht="22.5" customHeight="1">
      <c r="B291" s="152"/>
      <c r="C291" s="157" t="s">
        <v>86</v>
      </c>
      <c r="D291" s="158"/>
      <c r="E291" s="71">
        <v>1000</v>
      </c>
      <c r="F291" s="71">
        <v>1000</v>
      </c>
      <c r="G291" s="71">
        <v>1000</v>
      </c>
      <c r="H291" s="71">
        <v>1000</v>
      </c>
      <c r="I291" s="71">
        <v>1000</v>
      </c>
      <c r="J291" s="71">
        <v>1000</v>
      </c>
      <c r="K291" s="71">
        <v>1000</v>
      </c>
      <c r="L291" s="71">
        <v>1000</v>
      </c>
      <c r="M291" s="71">
        <v>1000</v>
      </c>
      <c r="N291" s="71">
        <v>1000</v>
      </c>
      <c r="O291" s="71">
        <v>1000</v>
      </c>
      <c r="P291" s="71">
        <v>1000</v>
      </c>
      <c r="Q291" s="71">
        <v>1000</v>
      </c>
      <c r="R291" s="71">
        <v>1000</v>
      </c>
      <c r="S291" s="71">
        <v>1000</v>
      </c>
      <c r="T291" s="71">
        <v>1000</v>
      </c>
      <c r="U291" s="71">
        <v>1000</v>
      </c>
      <c r="V291" s="71">
        <v>1000</v>
      </c>
      <c r="W291" s="71">
        <v>1000</v>
      </c>
      <c r="X291" s="71">
        <v>1000</v>
      </c>
      <c r="Y291" s="71">
        <v>1000</v>
      </c>
      <c r="Z291" s="71">
        <v>1000</v>
      </c>
      <c r="AA291" s="71">
        <v>1000</v>
      </c>
      <c r="AB291" s="71">
        <v>1000</v>
      </c>
      <c r="AC291" s="71">
        <v>1000</v>
      </c>
      <c r="AD291" s="71">
        <v>1000</v>
      </c>
      <c r="AE291" s="71">
        <v>1000</v>
      </c>
      <c r="AF291" s="71">
        <v>1000</v>
      </c>
      <c r="AG291" s="71">
        <v>1000</v>
      </c>
      <c r="AH291" s="71">
        <v>1000</v>
      </c>
      <c r="AI291" s="71">
        <v>1000</v>
      </c>
      <c r="AJ291" s="72"/>
    </row>
    <row r="292" spans="2:36" s="67" customFormat="1" ht="22.5" customHeight="1">
      <c r="B292" s="152"/>
      <c r="C292" s="157" t="s">
        <v>88</v>
      </c>
      <c r="D292" s="158"/>
      <c r="E292" s="71">
        <f aca="true" t="shared" si="161" ref="E292:AI292">E277*15/100</f>
        <v>1275</v>
      </c>
      <c r="F292" s="71">
        <f t="shared" si="161"/>
        <v>1380</v>
      </c>
      <c r="G292" s="71">
        <f t="shared" si="161"/>
        <v>1485</v>
      </c>
      <c r="H292" s="71">
        <f t="shared" si="161"/>
        <v>1590</v>
      </c>
      <c r="I292" s="71">
        <f t="shared" si="161"/>
        <v>1695</v>
      </c>
      <c r="J292" s="71">
        <f t="shared" si="161"/>
        <v>1800</v>
      </c>
      <c r="K292" s="71">
        <f t="shared" si="161"/>
        <v>1905</v>
      </c>
      <c r="L292" s="71">
        <f t="shared" si="161"/>
        <v>2010</v>
      </c>
      <c r="M292" s="71">
        <f t="shared" si="161"/>
        <v>2115</v>
      </c>
      <c r="N292" s="71">
        <f t="shared" si="161"/>
        <v>2220</v>
      </c>
      <c r="O292" s="71">
        <f t="shared" si="161"/>
        <v>2325</v>
      </c>
      <c r="P292" s="71">
        <f t="shared" si="161"/>
        <v>2430</v>
      </c>
      <c r="Q292" s="71">
        <f t="shared" si="161"/>
        <v>2535</v>
      </c>
      <c r="R292" s="71">
        <f t="shared" si="161"/>
        <v>2640</v>
      </c>
      <c r="S292" s="71">
        <f t="shared" si="161"/>
        <v>2745</v>
      </c>
      <c r="T292" s="71">
        <f t="shared" si="161"/>
        <v>2850</v>
      </c>
      <c r="U292" s="71">
        <f t="shared" si="161"/>
        <v>2955</v>
      </c>
      <c r="V292" s="71">
        <f t="shared" si="161"/>
        <v>3060</v>
      </c>
      <c r="W292" s="71">
        <f t="shared" si="161"/>
        <v>3165</v>
      </c>
      <c r="X292" s="71">
        <f t="shared" si="161"/>
        <v>3270</v>
      </c>
      <c r="Y292" s="71">
        <f t="shared" si="161"/>
        <v>3375</v>
      </c>
      <c r="Z292" s="71">
        <f t="shared" si="161"/>
        <v>3480</v>
      </c>
      <c r="AA292" s="71">
        <f t="shared" si="161"/>
        <v>3585</v>
      </c>
      <c r="AB292" s="71">
        <f t="shared" si="161"/>
        <v>3690</v>
      </c>
      <c r="AC292" s="71">
        <f t="shared" si="161"/>
        <v>3795</v>
      </c>
      <c r="AD292" s="71">
        <f t="shared" si="161"/>
        <v>3900</v>
      </c>
      <c r="AE292" s="71">
        <f t="shared" si="161"/>
        <v>4005</v>
      </c>
      <c r="AF292" s="71">
        <f t="shared" si="161"/>
        <v>4110</v>
      </c>
      <c r="AG292" s="71">
        <f t="shared" si="161"/>
        <v>4215</v>
      </c>
      <c r="AH292" s="71">
        <f t="shared" si="161"/>
        <v>4320</v>
      </c>
      <c r="AI292" s="71">
        <f t="shared" si="161"/>
        <v>4425</v>
      </c>
      <c r="AJ292" s="72"/>
    </row>
    <row r="293" spans="2:36" s="67" customFormat="1" ht="22.5" customHeight="1">
      <c r="B293" s="152"/>
      <c r="C293" s="157" t="s">
        <v>89</v>
      </c>
      <c r="D293" s="158"/>
      <c r="E293" s="71">
        <f aca="true" t="shared" si="162" ref="E293:AI293">E277*10/100</f>
        <v>850</v>
      </c>
      <c r="F293" s="71">
        <f t="shared" si="162"/>
        <v>920</v>
      </c>
      <c r="G293" s="71">
        <f t="shared" si="162"/>
        <v>990</v>
      </c>
      <c r="H293" s="71">
        <f t="shared" si="162"/>
        <v>1060</v>
      </c>
      <c r="I293" s="71">
        <f t="shared" si="162"/>
        <v>1130</v>
      </c>
      <c r="J293" s="71">
        <f t="shared" si="162"/>
        <v>1200</v>
      </c>
      <c r="K293" s="71">
        <f t="shared" si="162"/>
        <v>1270</v>
      </c>
      <c r="L293" s="71">
        <f t="shared" si="162"/>
        <v>1340</v>
      </c>
      <c r="M293" s="71">
        <f t="shared" si="162"/>
        <v>1410</v>
      </c>
      <c r="N293" s="71">
        <f t="shared" si="162"/>
        <v>1480</v>
      </c>
      <c r="O293" s="71">
        <f t="shared" si="162"/>
        <v>1550</v>
      </c>
      <c r="P293" s="71">
        <f t="shared" si="162"/>
        <v>1620</v>
      </c>
      <c r="Q293" s="71">
        <f t="shared" si="162"/>
        <v>1690</v>
      </c>
      <c r="R293" s="71">
        <f t="shared" si="162"/>
        <v>1760</v>
      </c>
      <c r="S293" s="71">
        <f t="shared" si="162"/>
        <v>1830</v>
      </c>
      <c r="T293" s="71">
        <f t="shared" si="162"/>
        <v>1900</v>
      </c>
      <c r="U293" s="71">
        <f t="shared" si="162"/>
        <v>1970</v>
      </c>
      <c r="V293" s="71">
        <f t="shared" si="162"/>
        <v>2040</v>
      </c>
      <c r="W293" s="71">
        <f t="shared" si="162"/>
        <v>2110</v>
      </c>
      <c r="X293" s="71">
        <f t="shared" si="162"/>
        <v>2180</v>
      </c>
      <c r="Y293" s="71">
        <f t="shared" si="162"/>
        <v>2250</v>
      </c>
      <c r="Z293" s="71">
        <f t="shared" si="162"/>
        <v>2320</v>
      </c>
      <c r="AA293" s="71">
        <f t="shared" si="162"/>
        <v>2390</v>
      </c>
      <c r="AB293" s="71">
        <f t="shared" si="162"/>
        <v>2460</v>
      </c>
      <c r="AC293" s="71">
        <f t="shared" si="162"/>
        <v>2530</v>
      </c>
      <c r="AD293" s="71">
        <f t="shared" si="162"/>
        <v>2600</v>
      </c>
      <c r="AE293" s="71">
        <f t="shared" si="162"/>
        <v>2670</v>
      </c>
      <c r="AF293" s="71">
        <f t="shared" si="162"/>
        <v>2740</v>
      </c>
      <c r="AG293" s="71">
        <f t="shared" si="162"/>
        <v>2810</v>
      </c>
      <c r="AH293" s="71">
        <f t="shared" si="162"/>
        <v>2880</v>
      </c>
      <c r="AI293" s="71">
        <f t="shared" si="162"/>
        <v>2950</v>
      </c>
      <c r="AJ293" s="72"/>
    </row>
    <row r="294" spans="2:36" s="67" customFormat="1" ht="22.5" customHeight="1">
      <c r="B294" s="152"/>
      <c r="C294" s="157" t="s">
        <v>90</v>
      </c>
      <c r="D294" s="158"/>
      <c r="E294" s="71">
        <f>E280*7.5/100</f>
        <v>825</v>
      </c>
      <c r="F294" s="73">
        <f>F280*7.5/100</f>
        <v>896.25</v>
      </c>
      <c r="G294" s="73">
        <f aca="true" t="shared" si="163" ref="G294:AI294">G280*7.5/100</f>
        <v>967.5</v>
      </c>
      <c r="H294" s="73">
        <f t="shared" si="163"/>
        <v>1038.75</v>
      </c>
      <c r="I294" s="73">
        <f t="shared" si="163"/>
        <v>1110</v>
      </c>
      <c r="J294" s="73">
        <f t="shared" si="163"/>
        <v>1181.25</v>
      </c>
      <c r="K294" s="73">
        <f t="shared" si="163"/>
        <v>1252.5</v>
      </c>
      <c r="L294" s="73">
        <f t="shared" si="163"/>
        <v>1323.75</v>
      </c>
      <c r="M294" s="73">
        <f t="shared" si="163"/>
        <v>1395</v>
      </c>
      <c r="N294" s="73">
        <f t="shared" si="163"/>
        <v>1466.25</v>
      </c>
      <c r="O294" s="73">
        <f t="shared" si="163"/>
        <v>1537.5</v>
      </c>
      <c r="P294" s="73">
        <f t="shared" si="163"/>
        <v>1608.75</v>
      </c>
      <c r="Q294" s="73">
        <f t="shared" si="163"/>
        <v>1680</v>
      </c>
      <c r="R294" s="73">
        <f t="shared" si="163"/>
        <v>1751.25</v>
      </c>
      <c r="S294" s="73">
        <f t="shared" si="163"/>
        <v>1822.5</v>
      </c>
      <c r="T294" s="73">
        <f t="shared" si="163"/>
        <v>1893.75</v>
      </c>
      <c r="U294" s="73">
        <f t="shared" si="163"/>
        <v>1965</v>
      </c>
      <c r="V294" s="73">
        <f t="shared" si="163"/>
        <v>2036.25</v>
      </c>
      <c r="W294" s="73">
        <f t="shared" si="163"/>
        <v>2107.5</v>
      </c>
      <c r="X294" s="73">
        <f t="shared" si="163"/>
        <v>2178.75</v>
      </c>
      <c r="Y294" s="73">
        <f t="shared" si="163"/>
        <v>2250</v>
      </c>
      <c r="Z294" s="73">
        <f t="shared" si="163"/>
        <v>2321.25</v>
      </c>
      <c r="AA294" s="73">
        <f t="shared" si="163"/>
        <v>2392.5</v>
      </c>
      <c r="AB294" s="73">
        <f t="shared" si="163"/>
        <v>2463.75</v>
      </c>
      <c r="AC294" s="73">
        <f t="shared" si="163"/>
        <v>2535</v>
      </c>
      <c r="AD294" s="73">
        <f t="shared" si="163"/>
        <v>2606.25</v>
      </c>
      <c r="AE294" s="73">
        <f t="shared" si="163"/>
        <v>2677.5</v>
      </c>
      <c r="AF294" s="73">
        <f t="shared" si="163"/>
        <v>2748.75</v>
      </c>
      <c r="AG294" s="73">
        <f t="shared" si="163"/>
        <v>2820</v>
      </c>
      <c r="AH294" s="73">
        <f t="shared" si="163"/>
        <v>2891.25</v>
      </c>
      <c r="AI294" s="73">
        <f t="shared" si="163"/>
        <v>2962.5</v>
      </c>
      <c r="AJ294" s="72"/>
    </row>
    <row r="295" spans="2:36" s="67" customFormat="1" ht="22.5" customHeight="1" thickBot="1">
      <c r="B295" s="153"/>
      <c r="C295" s="157" t="s">
        <v>60</v>
      </c>
      <c r="D295" s="158"/>
      <c r="E295" s="71">
        <f>SUM(E280:E294)</f>
        <v>23357</v>
      </c>
      <c r="F295" s="73">
        <f aca="true" t="shared" si="164" ref="F295:AI295">SUM(F280:F294)</f>
        <v>24763.25</v>
      </c>
      <c r="G295" s="73">
        <f t="shared" si="164"/>
        <v>26169.5</v>
      </c>
      <c r="H295" s="73">
        <f t="shared" si="164"/>
        <v>27575.75</v>
      </c>
      <c r="I295" s="73">
        <f t="shared" si="164"/>
        <v>28982</v>
      </c>
      <c r="J295" s="73">
        <f t="shared" si="164"/>
        <v>30388.25</v>
      </c>
      <c r="K295" s="73">
        <f t="shared" si="164"/>
        <v>31794.5</v>
      </c>
      <c r="L295" s="73">
        <f t="shared" si="164"/>
        <v>33200.75</v>
      </c>
      <c r="M295" s="73">
        <f t="shared" si="164"/>
        <v>34607</v>
      </c>
      <c r="N295" s="73">
        <f t="shared" si="164"/>
        <v>36013.25</v>
      </c>
      <c r="O295" s="73">
        <f t="shared" si="164"/>
        <v>37419.5</v>
      </c>
      <c r="P295" s="73">
        <f t="shared" si="164"/>
        <v>38825.75</v>
      </c>
      <c r="Q295" s="73">
        <f t="shared" si="164"/>
        <v>40232</v>
      </c>
      <c r="R295" s="73">
        <f t="shared" si="164"/>
        <v>41638.25</v>
      </c>
      <c r="S295" s="73">
        <f t="shared" si="164"/>
        <v>43044.5</v>
      </c>
      <c r="T295" s="73">
        <f t="shared" si="164"/>
        <v>44450.75</v>
      </c>
      <c r="U295" s="73">
        <f t="shared" si="164"/>
        <v>45857</v>
      </c>
      <c r="V295" s="73">
        <f t="shared" si="164"/>
        <v>47263.25</v>
      </c>
      <c r="W295" s="73">
        <f t="shared" si="164"/>
        <v>48669.5</v>
      </c>
      <c r="X295" s="73">
        <f t="shared" si="164"/>
        <v>50075.75</v>
      </c>
      <c r="Y295" s="73">
        <f t="shared" si="164"/>
        <v>51482</v>
      </c>
      <c r="Z295" s="73">
        <f t="shared" si="164"/>
        <v>52888.25</v>
      </c>
      <c r="AA295" s="73">
        <f t="shared" si="164"/>
        <v>54294.5</v>
      </c>
      <c r="AB295" s="73">
        <f t="shared" si="164"/>
        <v>55700.75</v>
      </c>
      <c r="AC295" s="73">
        <f t="shared" si="164"/>
        <v>57107</v>
      </c>
      <c r="AD295" s="73">
        <f t="shared" si="164"/>
        <v>58513.25</v>
      </c>
      <c r="AE295" s="73">
        <f t="shared" si="164"/>
        <v>59919.5</v>
      </c>
      <c r="AF295" s="73">
        <f t="shared" si="164"/>
        <v>61325.75</v>
      </c>
      <c r="AG295" s="73">
        <f t="shared" si="164"/>
        <v>62732</v>
      </c>
      <c r="AH295" s="73">
        <f t="shared" si="164"/>
        <v>64138.25</v>
      </c>
      <c r="AI295" s="73">
        <f t="shared" si="164"/>
        <v>65544.5</v>
      </c>
      <c r="AJ295" s="72"/>
    </row>
    <row r="296" spans="2:35" s="68" customFormat="1" ht="22.5" customHeight="1">
      <c r="B296" s="151">
        <v>16</v>
      </c>
      <c r="C296" s="75" t="s">
        <v>19</v>
      </c>
      <c r="D296" s="62" t="s">
        <v>4</v>
      </c>
      <c r="E296" s="62">
        <v>6060</v>
      </c>
      <c r="F296" s="62">
        <f>E296+470</f>
        <v>6530</v>
      </c>
      <c r="G296" s="62">
        <f aca="true" t="shared" si="165" ref="G296:AI296">F296+470</f>
        <v>7000</v>
      </c>
      <c r="H296" s="62">
        <f t="shared" si="165"/>
        <v>7470</v>
      </c>
      <c r="I296" s="62">
        <f t="shared" si="165"/>
        <v>7940</v>
      </c>
      <c r="J296" s="62">
        <f t="shared" si="165"/>
        <v>8410</v>
      </c>
      <c r="K296" s="62">
        <f t="shared" si="165"/>
        <v>8880</v>
      </c>
      <c r="L296" s="62">
        <f t="shared" si="165"/>
        <v>9350</v>
      </c>
      <c r="M296" s="62">
        <f t="shared" si="165"/>
        <v>9820</v>
      </c>
      <c r="N296" s="62">
        <f t="shared" si="165"/>
        <v>10290</v>
      </c>
      <c r="O296" s="62">
        <f t="shared" si="165"/>
        <v>10760</v>
      </c>
      <c r="P296" s="62">
        <f t="shared" si="165"/>
        <v>11230</v>
      </c>
      <c r="Q296" s="62">
        <f t="shared" si="165"/>
        <v>11700</v>
      </c>
      <c r="R296" s="62">
        <f t="shared" si="165"/>
        <v>12170</v>
      </c>
      <c r="S296" s="62">
        <f t="shared" si="165"/>
        <v>12640</v>
      </c>
      <c r="T296" s="62">
        <f t="shared" si="165"/>
        <v>13110</v>
      </c>
      <c r="U296" s="62">
        <f t="shared" si="165"/>
        <v>13580</v>
      </c>
      <c r="V296" s="62">
        <f t="shared" si="165"/>
        <v>14050</v>
      </c>
      <c r="W296" s="62">
        <f t="shared" si="165"/>
        <v>14520</v>
      </c>
      <c r="X296" s="62">
        <f t="shared" si="165"/>
        <v>14990</v>
      </c>
      <c r="Y296" s="62">
        <f t="shared" si="165"/>
        <v>15460</v>
      </c>
      <c r="Z296" s="62">
        <f t="shared" si="165"/>
        <v>15930</v>
      </c>
      <c r="AA296" s="62">
        <f t="shared" si="165"/>
        <v>16400</v>
      </c>
      <c r="AB296" s="62">
        <f t="shared" si="165"/>
        <v>16870</v>
      </c>
      <c r="AC296" s="62">
        <f t="shared" si="165"/>
        <v>17340</v>
      </c>
      <c r="AD296" s="62">
        <f t="shared" si="165"/>
        <v>17810</v>
      </c>
      <c r="AE296" s="62">
        <f t="shared" si="165"/>
        <v>18280</v>
      </c>
      <c r="AF296" s="62">
        <f t="shared" si="165"/>
        <v>18750</v>
      </c>
      <c r="AG296" s="62">
        <f t="shared" si="165"/>
        <v>19220</v>
      </c>
      <c r="AH296" s="62">
        <f t="shared" si="165"/>
        <v>19690</v>
      </c>
      <c r="AI296" s="62">
        <f t="shared" si="165"/>
        <v>20160</v>
      </c>
    </row>
    <row r="297" spans="2:35" s="97" customFormat="1" ht="22.5" customHeight="1">
      <c r="B297" s="152"/>
      <c r="C297" s="87" t="s">
        <v>43</v>
      </c>
      <c r="D297" s="88" t="s">
        <v>26</v>
      </c>
      <c r="E297" s="88">
        <v>10000</v>
      </c>
      <c r="F297" s="88">
        <f>E297+800</f>
        <v>10800</v>
      </c>
      <c r="G297" s="88">
        <f aca="true" t="shared" si="166" ref="G297:AI297">F297+800</f>
        <v>11600</v>
      </c>
      <c r="H297" s="88">
        <f t="shared" si="166"/>
        <v>12400</v>
      </c>
      <c r="I297" s="88">
        <f t="shared" si="166"/>
        <v>13200</v>
      </c>
      <c r="J297" s="88">
        <f t="shared" si="166"/>
        <v>14000</v>
      </c>
      <c r="K297" s="88">
        <f t="shared" si="166"/>
        <v>14800</v>
      </c>
      <c r="L297" s="88">
        <f t="shared" si="166"/>
        <v>15600</v>
      </c>
      <c r="M297" s="88">
        <f t="shared" si="166"/>
        <v>16400</v>
      </c>
      <c r="N297" s="88">
        <f t="shared" si="166"/>
        <v>17200</v>
      </c>
      <c r="O297" s="88">
        <f t="shared" si="166"/>
        <v>18000</v>
      </c>
      <c r="P297" s="88">
        <f t="shared" si="166"/>
        <v>18800</v>
      </c>
      <c r="Q297" s="88">
        <f t="shared" si="166"/>
        <v>19600</v>
      </c>
      <c r="R297" s="88">
        <f t="shared" si="166"/>
        <v>20400</v>
      </c>
      <c r="S297" s="88">
        <f t="shared" si="166"/>
        <v>21200</v>
      </c>
      <c r="T297" s="88">
        <f t="shared" si="166"/>
        <v>22000</v>
      </c>
      <c r="U297" s="88">
        <f t="shared" si="166"/>
        <v>22800</v>
      </c>
      <c r="V297" s="88">
        <f t="shared" si="166"/>
        <v>23600</v>
      </c>
      <c r="W297" s="88">
        <f t="shared" si="166"/>
        <v>24400</v>
      </c>
      <c r="X297" s="88">
        <f t="shared" si="166"/>
        <v>25200</v>
      </c>
      <c r="Y297" s="88">
        <f t="shared" si="166"/>
        <v>26000</v>
      </c>
      <c r="Z297" s="88">
        <f t="shared" si="166"/>
        <v>26800</v>
      </c>
      <c r="AA297" s="88">
        <f t="shared" si="166"/>
        <v>27600</v>
      </c>
      <c r="AB297" s="88">
        <f t="shared" si="166"/>
        <v>28400</v>
      </c>
      <c r="AC297" s="88">
        <f t="shared" si="166"/>
        <v>29200</v>
      </c>
      <c r="AD297" s="88">
        <f t="shared" si="166"/>
        <v>30000</v>
      </c>
      <c r="AE297" s="88">
        <f t="shared" si="166"/>
        <v>30800</v>
      </c>
      <c r="AF297" s="88">
        <f t="shared" si="166"/>
        <v>31600</v>
      </c>
      <c r="AG297" s="88">
        <f t="shared" si="166"/>
        <v>32400</v>
      </c>
      <c r="AH297" s="88">
        <f t="shared" si="166"/>
        <v>33200</v>
      </c>
      <c r="AI297" s="88">
        <f t="shared" si="166"/>
        <v>34000</v>
      </c>
    </row>
    <row r="298" spans="2:35" s="68" customFormat="1" ht="22.5" customHeight="1">
      <c r="B298" s="152"/>
      <c r="C298" s="155" t="s">
        <v>58</v>
      </c>
      <c r="D298" s="156"/>
      <c r="E298" s="69">
        <f aca="true" t="shared" si="167" ref="E298:AI298">E296*15/100</f>
        <v>909</v>
      </c>
      <c r="F298" s="69">
        <f t="shared" si="167"/>
        <v>979.5</v>
      </c>
      <c r="G298" s="69">
        <f t="shared" si="167"/>
        <v>1050</v>
      </c>
      <c r="H298" s="69">
        <f t="shared" si="167"/>
        <v>1120.5</v>
      </c>
      <c r="I298" s="69">
        <f t="shared" si="167"/>
        <v>1191</v>
      </c>
      <c r="J298" s="69">
        <f t="shared" si="167"/>
        <v>1261.5</v>
      </c>
      <c r="K298" s="69">
        <f t="shared" si="167"/>
        <v>1332</v>
      </c>
      <c r="L298" s="69">
        <f t="shared" si="167"/>
        <v>1402.5</v>
      </c>
      <c r="M298" s="69">
        <f t="shared" si="167"/>
        <v>1473</v>
      </c>
      <c r="N298" s="69">
        <f t="shared" si="167"/>
        <v>1543.5</v>
      </c>
      <c r="O298" s="69">
        <f t="shared" si="167"/>
        <v>1614</v>
      </c>
      <c r="P298" s="69">
        <f t="shared" si="167"/>
        <v>1684.5</v>
      </c>
      <c r="Q298" s="69">
        <f t="shared" si="167"/>
        <v>1755</v>
      </c>
      <c r="R298" s="69">
        <f t="shared" si="167"/>
        <v>1825.5</v>
      </c>
      <c r="S298" s="69">
        <f t="shared" si="167"/>
        <v>1896</v>
      </c>
      <c r="T298" s="69">
        <f t="shared" si="167"/>
        <v>1966.5</v>
      </c>
      <c r="U298" s="69">
        <f t="shared" si="167"/>
        <v>2037</v>
      </c>
      <c r="V298" s="69">
        <f t="shared" si="167"/>
        <v>2107.5</v>
      </c>
      <c r="W298" s="69">
        <f t="shared" si="167"/>
        <v>2178</v>
      </c>
      <c r="X298" s="69">
        <f t="shared" si="167"/>
        <v>2248.5</v>
      </c>
      <c r="Y298" s="69">
        <f t="shared" si="167"/>
        <v>2319</v>
      </c>
      <c r="Z298" s="69">
        <f t="shared" si="167"/>
        <v>2389.5</v>
      </c>
      <c r="AA298" s="69">
        <f t="shared" si="167"/>
        <v>2460</v>
      </c>
      <c r="AB298" s="69">
        <f t="shared" si="167"/>
        <v>2530.5</v>
      </c>
      <c r="AC298" s="69">
        <f t="shared" si="167"/>
        <v>2601</v>
      </c>
      <c r="AD298" s="69">
        <f t="shared" si="167"/>
        <v>2671.5</v>
      </c>
      <c r="AE298" s="69">
        <f t="shared" si="167"/>
        <v>2742</v>
      </c>
      <c r="AF298" s="69">
        <f t="shared" si="167"/>
        <v>2812.5</v>
      </c>
      <c r="AG298" s="69">
        <f t="shared" si="167"/>
        <v>2883</v>
      </c>
      <c r="AH298" s="69">
        <f t="shared" si="167"/>
        <v>2953.5</v>
      </c>
      <c r="AI298" s="69">
        <f t="shared" si="167"/>
        <v>3024</v>
      </c>
    </row>
    <row r="299" spans="2:35" s="68" customFormat="1" ht="22.5" customHeight="1">
      <c r="B299" s="152"/>
      <c r="C299" s="155" t="s">
        <v>80</v>
      </c>
      <c r="D299" s="156"/>
      <c r="E299" s="69">
        <f>E297*20/100</f>
        <v>2000</v>
      </c>
      <c r="F299" s="69">
        <f aca="true" t="shared" si="168" ref="F299:AI299">F297*20/100</f>
        <v>2160</v>
      </c>
      <c r="G299" s="69">
        <f t="shared" si="168"/>
        <v>2320</v>
      </c>
      <c r="H299" s="69">
        <f t="shared" si="168"/>
        <v>2480</v>
      </c>
      <c r="I299" s="69">
        <f t="shared" si="168"/>
        <v>2640</v>
      </c>
      <c r="J299" s="69">
        <f t="shared" si="168"/>
        <v>2800</v>
      </c>
      <c r="K299" s="69">
        <f t="shared" si="168"/>
        <v>2960</v>
      </c>
      <c r="L299" s="69">
        <f t="shared" si="168"/>
        <v>3120</v>
      </c>
      <c r="M299" s="69">
        <f t="shared" si="168"/>
        <v>3280</v>
      </c>
      <c r="N299" s="69">
        <f t="shared" si="168"/>
        <v>3440</v>
      </c>
      <c r="O299" s="69">
        <f t="shared" si="168"/>
        <v>3600</v>
      </c>
      <c r="P299" s="69">
        <f t="shared" si="168"/>
        <v>3760</v>
      </c>
      <c r="Q299" s="69">
        <f t="shared" si="168"/>
        <v>3920</v>
      </c>
      <c r="R299" s="69">
        <f t="shared" si="168"/>
        <v>4080</v>
      </c>
      <c r="S299" s="69">
        <f t="shared" si="168"/>
        <v>4240</v>
      </c>
      <c r="T299" s="69">
        <f t="shared" si="168"/>
        <v>4400</v>
      </c>
      <c r="U299" s="69">
        <f t="shared" si="168"/>
        <v>4560</v>
      </c>
      <c r="V299" s="69">
        <f t="shared" si="168"/>
        <v>4720</v>
      </c>
      <c r="W299" s="69">
        <f t="shared" si="168"/>
        <v>4880</v>
      </c>
      <c r="X299" s="69">
        <f t="shared" si="168"/>
        <v>5040</v>
      </c>
      <c r="Y299" s="69">
        <f t="shared" si="168"/>
        <v>5200</v>
      </c>
      <c r="Z299" s="69">
        <f t="shared" si="168"/>
        <v>5360</v>
      </c>
      <c r="AA299" s="69">
        <f t="shared" si="168"/>
        <v>5520</v>
      </c>
      <c r="AB299" s="69">
        <f t="shared" si="168"/>
        <v>5680</v>
      </c>
      <c r="AC299" s="69">
        <f t="shared" si="168"/>
        <v>5840</v>
      </c>
      <c r="AD299" s="69">
        <f t="shared" si="168"/>
        <v>6000</v>
      </c>
      <c r="AE299" s="69">
        <f t="shared" si="168"/>
        <v>6160</v>
      </c>
      <c r="AF299" s="69">
        <f t="shared" si="168"/>
        <v>6320</v>
      </c>
      <c r="AG299" s="69">
        <f t="shared" si="168"/>
        <v>6480</v>
      </c>
      <c r="AH299" s="69">
        <f t="shared" si="168"/>
        <v>6640</v>
      </c>
      <c r="AI299" s="69">
        <f t="shared" si="168"/>
        <v>6800</v>
      </c>
    </row>
    <row r="300" spans="2:35" s="94" customFormat="1" ht="22.5" customHeight="1">
      <c r="B300" s="152"/>
      <c r="C300" s="149" t="s">
        <v>79</v>
      </c>
      <c r="D300" s="150"/>
      <c r="E300" s="145">
        <v>13000</v>
      </c>
      <c r="F300" s="145">
        <f>E300+1050</f>
        <v>14050</v>
      </c>
      <c r="G300" s="145">
        <f aca="true" t="shared" si="169" ref="G300:AI300">F300+1050</f>
        <v>15100</v>
      </c>
      <c r="H300" s="145">
        <f t="shared" si="169"/>
        <v>16150</v>
      </c>
      <c r="I300" s="145">
        <f t="shared" si="169"/>
        <v>17200</v>
      </c>
      <c r="J300" s="145">
        <f t="shared" si="169"/>
        <v>18250</v>
      </c>
      <c r="K300" s="145">
        <f t="shared" si="169"/>
        <v>19300</v>
      </c>
      <c r="L300" s="145">
        <f t="shared" si="169"/>
        <v>20350</v>
      </c>
      <c r="M300" s="145">
        <f t="shared" si="169"/>
        <v>21400</v>
      </c>
      <c r="N300" s="145">
        <f t="shared" si="169"/>
        <v>22450</v>
      </c>
      <c r="O300" s="145">
        <f t="shared" si="169"/>
        <v>23500</v>
      </c>
      <c r="P300" s="145">
        <f t="shared" si="169"/>
        <v>24550</v>
      </c>
      <c r="Q300" s="145">
        <f t="shared" si="169"/>
        <v>25600</v>
      </c>
      <c r="R300" s="145">
        <f t="shared" si="169"/>
        <v>26650</v>
      </c>
      <c r="S300" s="145">
        <f t="shared" si="169"/>
        <v>27700</v>
      </c>
      <c r="T300" s="145">
        <f t="shared" si="169"/>
        <v>28750</v>
      </c>
      <c r="U300" s="145">
        <f t="shared" si="169"/>
        <v>29800</v>
      </c>
      <c r="V300" s="145">
        <f t="shared" si="169"/>
        <v>30850</v>
      </c>
      <c r="W300" s="145">
        <f t="shared" si="169"/>
        <v>31900</v>
      </c>
      <c r="X300" s="145">
        <f t="shared" si="169"/>
        <v>32950</v>
      </c>
      <c r="Y300" s="145">
        <f t="shared" si="169"/>
        <v>34000</v>
      </c>
      <c r="Z300" s="145">
        <f t="shared" si="169"/>
        <v>35050</v>
      </c>
      <c r="AA300" s="145">
        <f t="shared" si="169"/>
        <v>36100</v>
      </c>
      <c r="AB300" s="145">
        <f t="shared" si="169"/>
        <v>37150</v>
      </c>
      <c r="AC300" s="145">
        <f t="shared" si="169"/>
        <v>38200</v>
      </c>
      <c r="AD300" s="145">
        <f t="shared" si="169"/>
        <v>39250</v>
      </c>
      <c r="AE300" s="145">
        <f t="shared" si="169"/>
        <v>40300</v>
      </c>
      <c r="AF300" s="145">
        <f t="shared" si="169"/>
        <v>41350</v>
      </c>
      <c r="AG300" s="145">
        <f t="shared" si="169"/>
        <v>42400</v>
      </c>
      <c r="AH300" s="145">
        <f t="shared" si="169"/>
        <v>43450</v>
      </c>
      <c r="AI300" s="145">
        <f t="shared" si="169"/>
        <v>44500</v>
      </c>
    </row>
    <row r="301" spans="2:36" s="96" customFormat="1" ht="22.5" customHeight="1" thickBot="1">
      <c r="B301" s="152"/>
      <c r="C301" s="163" t="s">
        <v>107</v>
      </c>
      <c r="D301" s="164"/>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95"/>
    </row>
    <row r="302" spans="2:36" s="67" customFormat="1" ht="22.5" customHeight="1">
      <c r="B302" s="152"/>
      <c r="C302" s="157" t="s">
        <v>53</v>
      </c>
      <c r="D302" s="158"/>
      <c r="E302" s="71">
        <v>1818</v>
      </c>
      <c r="F302" s="86">
        <v>1818</v>
      </c>
      <c r="G302" s="86">
        <v>1818</v>
      </c>
      <c r="H302" s="86">
        <v>1818</v>
      </c>
      <c r="I302" s="86">
        <v>1818</v>
      </c>
      <c r="J302" s="86">
        <v>1818</v>
      </c>
      <c r="K302" s="86">
        <v>1818</v>
      </c>
      <c r="L302" s="86">
        <v>1818</v>
      </c>
      <c r="M302" s="86">
        <v>1818</v>
      </c>
      <c r="N302" s="86">
        <v>1818</v>
      </c>
      <c r="O302" s="86">
        <v>1818</v>
      </c>
      <c r="P302" s="86">
        <v>1818</v>
      </c>
      <c r="Q302" s="86">
        <v>1818</v>
      </c>
      <c r="R302" s="86">
        <v>1818</v>
      </c>
      <c r="S302" s="86">
        <v>1818</v>
      </c>
      <c r="T302" s="86">
        <v>1818</v>
      </c>
      <c r="U302" s="86">
        <v>1818</v>
      </c>
      <c r="V302" s="86">
        <v>1818</v>
      </c>
      <c r="W302" s="86">
        <v>1818</v>
      </c>
      <c r="X302" s="86">
        <v>1818</v>
      </c>
      <c r="Y302" s="86">
        <v>1818</v>
      </c>
      <c r="Z302" s="86">
        <v>1818</v>
      </c>
      <c r="AA302" s="86">
        <v>1818</v>
      </c>
      <c r="AB302" s="86">
        <v>1818</v>
      </c>
      <c r="AC302" s="86">
        <v>1818</v>
      </c>
      <c r="AD302" s="86">
        <v>1818</v>
      </c>
      <c r="AE302" s="86">
        <v>1818</v>
      </c>
      <c r="AF302" s="86">
        <v>1818</v>
      </c>
      <c r="AG302" s="86">
        <v>1818</v>
      </c>
      <c r="AH302" s="86">
        <v>1818</v>
      </c>
      <c r="AI302" s="86">
        <v>1818</v>
      </c>
      <c r="AJ302" s="72"/>
    </row>
    <row r="303" spans="2:36" s="67" customFormat="1" ht="22.5" customHeight="1" thickBot="1">
      <c r="B303" s="152"/>
      <c r="C303" s="157" t="s">
        <v>54</v>
      </c>
      <c r="D303" s="158"/>
      <c r="E303" s="71">
        <v>1250</v>
      </c>
      <c r="F303" s="73">
        <v>1250</v>
      </c>
      <c r="G303" s="77">
        <v>1313</v>
      </c>
      <c r="H303" s="78">
        <v>1401</v>
      </c>
      <c r="I303" s="78">
        <v>1489</v>
      </c>
      <c r="J303" s="78">
        <v>1577</v>
      </c>
      <c r="K303" s="78">
        <v>1665</v>
      </c>
      <c r="L303" s="78">
        <v>1753</v>
      </c>
      <c r="M303" s="78">
        <v>1841</v>
      </c>
      <c r="N303" s="78">
        <v>1929</v>
      </c>
      <c r="O303" s="78">
        <v>2018</v>
      </c>
      <c r="P303" s="78">
        <v>2106</v>
      </c>
      <c r="Q303" s="78">
        <v>2194</v>
      </c>
      <c r="R303" s="78">
        <v>2282</v>
      </c>
      <c r="S303" s="78">
        <v>2370</v>
      </c>
      <c r="T303" s="78">
        <v>2458</v>
      </c>
      <c r="U303" s="78">
        <v>2546</v>
      </c>
      <c r="V303" s="78">
        <v>2634</v>
      </c>
      <c r="W303" s="78">
        <v>2723</v>
      </c>
      <c r="X303" s="78">
        <v>2811</v>
      </c>
      <c r="Y303" s="78">
        <v>2899</v>
      </c>
      <c r="Z303" s="78">
        <v>2987</v>
      </c>
      <c r="AA303" s="78">
        <v>3075</v>
      </c>
      <c r="AB303" s="78">
        <v>3163</v>
      </c>
      <c r="AC303" s="78">
        <v>3251</v>
      </c>
      <c r="AD303" s="78">
        <v>3339</v>
      </c>
      <c r="AE303" s="78">
        <v>3428</v>
      </c>
      <c r="AF303" s="78">
        <v>3516</v>
      </c>
      <c r="AG303" s="78">
        <v>3604</v>
      </c>
      <c r="AH303" s="78">
        <v>3692</v>
      </c>
      <c r="AI303" s="78">
        <v>3780</v>
      </c>
      <c r="AJ303" s="72"/>
    </row>
    <row r="304" spans="2:36" s="67" customFormat="1" ht="22.5" customHeight="1">
      <c r="B304" s="152"/>
      <c r="C304" s="157" t="s">
        <v>81</v>
      </c>
      <c r="D304" s="158"/>
      <c r="E304" s="71">
        <f aca="true" t="shared" si="170" ref="E304:AI304">E296/2</f>
        <v>3030</v>
      </c>
      <c r="F304" s="71">
        <f t="shared" si="170"/>
        <v>3265</v>
      </c>
      <c r="G304" s="71">
        <f t="shared" si="170"/>
        <v>3500</v>
      </c>
      <c r="H304" s="71">
        <f t="shared" si="170"/>
        <v>3735</v>
      </c>
      <c r="I304" s="71">
        <f t="shared" si="170"/>
        <v>3970</v>
      </c>
      <c r="J304" s="71">
        <f t="shared" si="170"/>
        <v>4205</v>
      </c>
      <c r="K304" s="71">
        <f t="shared" si="170"/>
        <v>4440</v>
      </c>
      <c r="L304" s="71">
        <f t="shared" si="170"/>
        <v>4675</v>
      </c>
      <c r="M304" s="71">
        <f t="shared" si="170"/>
        <v>4910</v>
      </c>
      <c r="N304" s="71">
        <f t="shared" si="170"/>
        <v>5145</v>
      </c>
      <c r="O304" s="71">
        <f t="shared" si="170"/>
        <v>5380</v>
      </c>
      <c r="P304" s="71">
        <f t="shared" si="170"/>
        <v>5615</v>
      </c>
      <c r="Q304" s="71">
        <f t="shared" si="170"/>
        <v>5850</v>
      </c>
      <c r="R304" s="71">
        <f t="shared" si="170"/>
        <v>6085</v>
      </c>
      <c r="S304" s="71">
        <f t="shared" si="170"/>
        <v>6320</v>
      </c>
      <c r="T304" s="71">
        <f t="shared" si="170"/>
        <v>6555</v>
      </c>
      <c r="U304" s="71">
        <f t="shared" si="170"/>
        <v>6790</v>
      </c>
      <c r="V304" s="71">
        <f t="shared" si="170"/>
        <v>7025</v>
      </c>
      <c r="W304" s="71">
        <f t="shared" si="170"/>
        <v>7260</v>
      </c>
      <c r="X304" s="71">
        <f t="shared" si="170"/>
        <v>7495</v>
      </c>
      <c r="Y304" s="71">
        <f t="shared" si="170"/>
        <v>7730</v>
      </c>
      <c r="Z304" s="71">
        <f t="shared" si="170"/>
        <v>7965</v>
      </c>
      <c r="AA304" s="71">
        <f t="shared" si="170"/>
        <v>8200</v>
      </c>
      <c r="AB304" s="71">
        <f t="shared" si="170"/>
        <v>8435</v>
      </c>
      <c r="AC304" s="71">
        <f t="shared" si="170"/>
        <v>8670</v>
      </c>
      <c r="AD304" s="71">
        <f t="shared" si="170"/>
        <v>8905</v>
      </c>
      <c r="AE304" s="71">
        <f t="shared" si="170"/>
        <v>9140</v>
      </c>
      <c r="AF304" s="71">
        <f t="shared" si="170"/>
        <v>9375</v>
      </c>
      <c r="AG304" s="71">
        <f t="shared" si="170"/>
        <v>9610</v>
      </c>
      <c r="AH304" s="71">
        <f t="shared" si="170"/>
        <v>9845</v>
      </c>
      <c r="AI304" s="71">
        <f t="shared" si="170"/>
        <v>10080</v>
      </c>
      <c r="AJ304" s="72"/>
    </row>
    <row r="305" spans="2:36" s="67" customFormat="1" ht="22.5" customHeight="1">
      <c r="B305" s="152"/>
      <c r="C305" s="157" t="s">
        <v>82</v>
      </c>
      <c r="D305" s="158"/>
      <c r="E305" s="71">
        <v>5000</v>
      </c>
      <c r="F305" s="71">
        <v>5000</v>
      </c>
      <c r="G305" s="71">
        <v>5000</v>
      </c>
      <c r="H305" s="71">
        <v>5000</v>
      </c>
      <c r="I305" s="71">
        <v>5000</v>
      </c>
      <c r="J305" s="71">
        <v>5000</v>
      </c>
      <c r="K305" s="71">
        <v>5000</v>
      </c>
      <c r="L305" s="71">
        <v>5000</v>
      </c>
      <c r="M305" s="71">
        <v>5000</v>
      </c>
      <c r="N305" s="71">
        <v>5000</v>
      </c>
      <c r="O305" s="71">
        <v>5000</v>
      </c>
      <c r="P305" s="71">
        <v>5000</v>
      </c>
      <c r="Q305" s="71">
        <v>5000</v>
      </c>
      <c r="R305" s="71">
        <v>5000</v>
      </c>
      <c r="S305" s="71">
        <v>5000</v>
      </c>
      <c r="T305" s="71">
        <v>5000</v>
      </c>
      <c r="U305" s="71">
        <v>5000</v>
      </c>
      <c r="V305" s="71">
        <v>5000</v>
      </c>
      <c r="W305" s="71">
        <v>5000</v>
      </c>
      <c r="X305" s="71">
        <v>5000</v>
      </c>
      <c r="Y305" s="71">
        <v>5000</v>
      </c>
      <c r="Z305" s="71">
        <v>5000</v>
      </c>
      <c r="AA305" s="71">
        <v>5000</v>
      </c>
      <c r="AB305" s="71">
        <v>5000</v>
      </c>
      <c r="AC305" s="71">
        <v>5000</v>
      </c>
      <c r="AD305" s="71">
        <v>5000</v>
      </c>
      <c r="AE305" s="71">
        <v>5000</v>
      </c>
      <c r="AF305" s="71">
        <v>5000</v>
      </c>
      <c r="AG305" s="71">
        <v>5000</v>
      </c>
      <c r="AH305" s="71">
        <v>5000</v>
      </c>
      <c r="AI305" s="71">
        <v>5000</v>
      </c>
      <c r="AJ305" s="72"/>
    </row>
    <row r="306" spans="2:36" s="67" customFormat="1" ht="22.5" customHeight="1">
      <c r="B306" s="152"/>
      <c r="C306" s="157" t="s">
        <v>83</v>
      </c>
      <c r="D306" s="158"/>
      <c r="E306" s="71">
        <v>0</v>
      </c>
      <c r="F306" s="71">
        <v>0</v>
      </c>
      <c r="G306" s="71">
        <v>0</v>
      </c>
      <c r="H306" s="71">
        <v>0</v>
      </c>
      <c r="I306" s="71">
        <v>0</v>
      </c>
      <c r="J306" s="71">
        <v>0</v>
      </c>
      <c r="K306" s="71">
        <v>0</v>
      </c>
      <c r="L306" s="71">
        <v>0</v>
      </c>
      <c r="M306" s="71">
        <v>0</v>
      </c>
      <c r="N306" s="71">
        <v>0</v>
      </c>
      <c r="O306" s="71">
        <v>0</v>
      </c>
      <c r="P306" s="71">
        <v>0</v>
      </c>
      <c r="Q306" s="71">
        <v>0</v>
      </c>
      <c r="R306" s="71">
        <v>0</v>
      </c>
      <c r="S306" s="71">
        <v>0</v>
      </c>
      <c r="T306" s="71">
        <v>0</v>
      </c>
      <c r="U306" s="71">
        <v>0</v>
      </c>
      <c r="V306" s="71">
        <v>0</v>
      </c>
      <c r="W306" s="71">
        <v>0</v>
      </c>
      <c r="X306" s="71">
        <v>0</v>
      </c>
      <c r="Y306" s="71">
        <v>0</v>
      </c>
      <c r="Z306" s="71">
        <v>0</v>
      </c>
      <c r="AA306" s="71">
        <v>0</v>
      </c>
      <c r="AB306" s="71">
        <v>0</v>
      </c>
      <c r="AC306" s="71">
        <v>0</v>
      </c>
      <c r="AD306" s="71">
        <v>0</v>
      </c>
      <c r="AE306" s="71">
        <v>0</v>
      </c>
      <c r="AF306" s="71">
        <v>0</v>
      </c>
      <c r="AG306" s="71">
        <v>0</v>
      </c>
      <c r="AH306" s="71">
        <v>0</v>
      </c>
      <c r="AI306" s="71">
        <v>0</v>
      </c>
      <c r="AJ306" s="72"/>
    </row>
    <row r="307" spans="2:36" s="67" customFormat="1" ht="22.5" customHeight="1">
      <c r="B307" s="152"/>
      <c r="C307" s="157" t="s">
        <v>55</v>
      </c>
      <c r="D307" s="158"/>
      <c r="E307" s="71">
        <v>0</v>
      </c>
      <c r="F307" s="71">
        <v>0</v>
      </c>
      <c r="G307" s="71">
        <v>0</v>
      </c>
      <c r="H307" s="71">
        <v>0</v>
      </c>
      <c r="I307" s="71">
        <v>0</v>
      </c>
      <c r="J307" s="71">
        <v>0</v>
      </c>
      <c r="K307" s="71">
        <v>0</v>
      </c>
      <c r="L307" s="71">
        <v>0</v>
      </c>
      <c r="M307" s="71">
        <v>0</v>
      </c>
      <c r="N307" s="71">
        <v>0</v>
      </c>
      <c r="O307" s="71">
        <v>0</v>
      </c>
      <c r="P307" s="71">
        <v>0</v>
      </c>
      <c r="Q307" s="71">
        <v>0</v>
      </c>
      <c r="R307" s="71">
        <v>0</v>
      </c>
      <c r="S307" s="71">
        <v>0</v>
      </c>
      <c r="T307" s="71">
        <v>0</v>
      </c>
      <c r="U307" s="71">
        <v>0</v>
      </c>
      <c r="V307" s="71">
        <v>0</v>
      </c>
      <c r="W307" s="71">
        <v>0</v>
      </c>
      <c r="X307" s="71">
        <v>0</v>
      </c>
      <c r="Y307" s="71">
        <v>0</v>
      </c>
      <c r="Z307" s="71">
        <v>0</v>
      </c>
      <c r="AA307" s="71">
        <v>0</v>
      </c>
      <c r="AB307" s="71">
        <v>0</v>
      </c>
      <c r="AC307" s="71">
        <v>0</v>
      </c>
      <c r="AD307" s="71">
        <v>0</v>
      </c>
      <c r="AE307" s="71">
        <v>0</v>
      </c>
      <c r="AF307" s="71">
        <v>0</v>
      </c>
      <c r="AG307" s="71">
        <v>0</v>
      </c>
      <c r="AH307" s="71">
        <v>0</v>
      </c>
      <c r="AI307" s="71">
        <v>0</v>
      </c>
      <c r="AJ307" s="72"/>
    </row>
    <row r="308" spans="2:36" s="67" customFormat="1" ht="22.5" customHeight="1">
      <c r="B308" s="152"/>
      <c r="C308" s="157" t="s">
        <v>84</v>
      </c>
      <c r="D308" s="158"/>
      <c r="E308" s="71">
        <v>0</v>
      </c>
      <c r="F308" s="71">
        <v>0</v>
      </c>
      <c r="G308" s="71">
        <v>0</v>
      </c>
      <c r="H308" s="71">
        <v>0</v>
      </c>
      <c r="I308" s="71">
        <v>0</v>
      </c>
      <c r="J308" s="71">
        <v>0</v>
      </c>
      <c r="K308" s="71">
        <v>0</v>
      </c>
      <c r="L308" s="71">
        <v>0</v>
      </c>
      <c r="M308" s="71">
        <v>0</v>
      </c>
      <c r="N308" s="71">
        <v>0</v>
      </c>
      <c r="O308" s="71">
        <v>0</v>
      </c>
      <c r="P308" s="71">
        <v>0</v>
      </c>
      <c r="Q308" s="71">
        <v>0</v>
      </c>
      <c r="R308" s="71">
        <v>0</v>
      </c>
      <c r="S308" s="71">
        <v>0</v>
      </c>
      <c r="T308" s="71">
        <v>0</v>
      </c>
      <c r="U308" s="71">
        <v>0</v>
      </c>
      <c r="V308" s="71">
        <v>0</v>
      </c>
      <c r="W308" s="71">
        <v>0</v>
      </c>
      <c r="X308" s="71">
        <v>0</v>
      </c>
      <c r="Y308" s="71">
        <v>0</v>
      </c>
      <c r="Z308" s="71">
        <v>0</v>
      </c>
      <c r="AA308" s="71">
        <v>0</v>
      </c>
      <c r="AB308" s="71">
        <v>0</v>
      </c>
      <c r="AC308" s="71">
        <v>0</v>
      </c>
      <c r="AD308" s="71">
        <v>0</v>
      </c>
      <c r="AE308" s="71">
        <v>0</v>
      </c>
      <c r="AF308" s="71">
        <v>0</v>
      </c>
      <c r="AG308" s="71">
        <v>0</v>
      </c>
      <c r="AH308" s="71">
        <v>0</v>
      </c>
      <c r="AI308" s="71">
        <v>0</v>
      </c>
      <c r="AJ308" s="72"/>
    </row>
    <row r="309" spans="2:36" s="67" customFormat="1" ht="22.5" customHeight="1">
      <c r="B309" s="152"/>
      <c r="C309" s="157" t="s">
        <v>66</v>
      </c>
      <c r="D309" s="158"/>
      <c r="E309" s="71">
        <v>0</v>
      </c>
      <c r="F309" s="71">
        <v>0</v>
      </c>
      <c r="G309" s="71">
        <v>0</v>
      </c>
      <c r="H309" s="71">
        <v>0</v>
      </c>
      <c r="I309" s="71">
        <v>0</v>
      </c>
      <c r="J309" s="71">
        <v>0</v>
      </c>
      <c r="K309" s="71">
        <v>0</v>
      </c>
      <c r="L309" s="71">
        <v>0</v>
      </c>
      <c r="M309" s="71">
        <v>0</v>
      </c>
      <c r="N309" s="71">
        <v>0</v>
      </c>
      <c r="O309" s="71">
        <v>0</v>
      </c>
      <c r="P309" s="71">
        <v>0</v>
      </c>
      <c r="Q309" s="71">
        <v>0</v>
      </c>
      <c r="R309" s="71">
        <v>0</v>
      </c>
      <c r="S309" s="71">
        <v>0</v>
      </c>
      <c r="T309" s="71">
        <v>0</v>
      </c>
      <c r="U309" s="71">
        <v>0</v>
      </c>
      <c r="V309" s="71">
        <v>0</v>
      </c>
      <c r="W309" s="71">
        <v>0</v>
      </c>
      <c r="X309" s="71">
        <v>0</v>
      </c>
      <c r="Y309" s="71">
        <v>0</v>
      </c>
      <c r="Z309" s="71">
        <v>0</v>
      </c>
      <c r="AA309" s="71">
        <v>0</v>
      </c>
      <c r="AB309" s="71">
        <v>0</v>
      </c>
      <c r="AC309" s="71">
        <v>0</v>
      </c>
      <c r="AD309" s="71">
        <v>0</v>
      </c>
      <c r="AE309" s="71">
        <v>0</v>
      </c>
      <c r="AF309" s="71">
        <v>0</v>
      </c>
      <c r="AG309" s="71">
        <v>0</v>
      </c>
      <c r="AH309" s="71">
        <v>0</v>
      </c>
      <c r="AI309" s="71">
        <v>0</v>
      </c>
      <c r="AJ309" s="72"/>
    </row>
    <row r="310" spans="2:36" s="67" customFormat="1" ht="22.5" customHeight="1">
      <c r="B310" s="152"/>
      <c r="C310" s="157" t="s">
        <v>85</v>
      </c>
      <c r="D310" s="158"/>
      <c r="E310" s="71">
        <v>0</v>
      </c>
      <c r="F310" s="71">
        <v>0</v>
      </c>
      <c r="G310" s="71">
        <v>0</v>
      </c>
      <c r="H310" s="71">
        <v>0</v>
      </c>
      <c r="I310" s="71">
        <v>0</v>
      </c>
      <c r="J310" s="71">
        <v>0</v>
      </c>
      <c r="K310" s="71">
        <v>0</v>
      </c>
      <c r="L310" s="71">
        <v>0</v>
      </c>
      <c r="M310" s="71">
        <v>0</v>
      </c>
      <c r="N310" s="71">
        <v>0</v>
      </c>
      <c r="O310" s="71">
        <v>0</v>
      </c>
      <c r="P310" s="71">
        <v>0</v>
      </c>
      <c r="Q310" s="71">
        <v>0</v>
      </c>
      <c r="R310" s="71">
        <v>0</v>
      </c>
      <c r="S310" s="71">
        <v>0</v>
      </c>
      <c r="T310" s="71">
        <v>0</v>
      </c>
      <c r="U310" s="71">
        <v>0</v>
      </c>
      <c r="V310" s="71">
        <v>0</v>
      </c>
      <c r="W310" s="71">
        <v>0</v>
      </c>
      <c r="X310" s="71">
        <v>0</v>
      </c>
      <c r="Y310" s="71">
        <v>0</v>
      </c>
      <c r="Z310" s="71">
        <v>0</v>
      </c>
      <c r="AA310" s="71">
        <v>0</v>
      </c>
      <c r="AB310" s="71">
        <v>0</v>
      </c>
      <c r="AC310" s="71">
        <v>0</v>
      </c>
      <c r="AD310" s="71">
        <v>0</v>
      </c>
      <c r="AE310" s="71">
        <v>0</v>
      </c>
      <c r="AF310" s="71">
        <v>0</v>
      </c>
      <c r="AG310" s="71">
        <v>0</v>
      </c>
      <c r="AH310" s="71">
        <v>0</v>
      </c>
      <c r="AI310" s="71">
        <v>0</v>
      </c>
      <c r="AJ310" s="72"/>
    </row>
    <row r="311" spans="2:36" s="67" customFormat="1" ht="22.5" customHeight="1">
      <c r="B311" s="152"/>
      <c r="C311" s="157" t="s">
        <v>86</v>
      </c>
      <c r="D311" s="158"/>
      <c r="E311" s="71">
        <v>1000</v>
      </c>
      <c r="F311" s="71">
        <v>1000</v>
      </c>
      <c r="G311" s="71">
        <v>1000</v>
      </c>
      <c r="H311" s="71">
        <v>1000</v>
      </c>
      <c r="I311" s="71">
        <v>1000</v>
      </c>
      <c r="J311" s="71">
        <v>1000</v>
      </c>
      <c r="K311" s="71">
        <v>1000</v>
      </c>
      <c r="L311" s="71">
        <v>1000</v>
      </c>
      <c r="M311" s="71">
        <v>1000</v>
      </c>
      <c r="N311" s="71">
        <v>1000</v>
      </c>
      <c r="O311" s="71">
        <v>1000</v>
      </c>
      <c r="P311" s="71">
        <v>1000</v>
      </c>
      <c r="Q311" s="71">
        <v>1000</v>
      </c>
      <c r="R311" s="71">
        <v>1000</v>
      </c>
      <c r="S311" s="71">
        <v>1000</v>
      </c>
      <c r="T311" s="71">
        <v>1000</v>
      </c>
      <c r="U311" s="71">
        <v>1000</v>
      </c>
      <c r="V311" s="71">
        <v>1000</v>
      </c>
      <c r="W311" s="71">
        <v>1000</v>
      </c>
      <c r="X311" s="71">
        <v>1000</v>
      </c>
      <c r="Y311" s="71">
        <v>1000</v>
      </c>
      <c r="Z311" s="71">
        <v>1000</v>
      </c>
      <c r="AA311" s="71">
        <v>1000</v>
      </c>
      <c r="AB311" s="71">
        <v>1000</v>
      </c>
      <c r="AC311" s="71">
        <v>1000</v>
      </c>
      <c r="AD311" s="71">
        <v>1000</v>
      </c>
      <c r="AE311" s="71">
        <v>1000</v>
      </c>
      <c r="AF311" s="71">
        <v>1000</v>
      </c>
      <c r="AG311" s="71">
        <v>1000</v>
      </c>
      <c r="AH311" s="71">
        <v>1000</v>
      </c>
      <c r="AI311" s="71">
        <v>1000</v>
      </c>
      <c r="AJ311" s="72"/>
    </row>
    <row r="312" spans="2:36" s="67" customFormat="1" ht="22.5" customHeight="1">
      <c r="B312" s="152"/>
      <c r="C312" s="157" t="s">
        <v>114</v>
      </c>
      <c r="D312" s="158"/>
      <c r="E312" s="71">
        <f aca="true" t="shared" si="171" ref="E312:AI312">E297*10/100</f>
        <v>1000</v>
      </c>
      <c r="F312" s="71">
        <f t="shared" si="171"/>
        <v>1080</v>
      </c>
      <c r="G312" s="71">
        <f t="shared" si="171"/>
        <v>1160</v>
      </c>
      <c r="H312" s="71">
        <f t="shared" si="171"/>
        <v>1240</v>
      </c>
      <c r="I312" s="71">
        <f t="shared" si="171"/>
        <v>1320</v>
      </c>
      <c r="J312" s="71">
        <f t="shared" si="171"/>
        <v>1400</v>
      </c>
      <c r="K312" s="71">
        <f t="shared" si="171"/>
        <v>1480</v>
      </c>
      <c r="L312" s="71">
        <f t="shared" si="171"/>
        <v>1560</v>
      </c>
      <c r="M312" s="71">
        <f t="shared" si="171"/>
        <v>1640</v>
      </c>
      <c r="N312" s="71">
        <f t="shared" si="171"/>
        <v>1720</v>
      </c>
      <c r="O312" s="71">
        <f t="shared" si="171"/>
        <v>1800</v>
      </c>
      <c r="P312" s="71">
        <f t="shared" si="171"/>
        <v>1880</v>
      </c>
      <c r="Q312" s="71">
        <f t="shared" si="171"/>
        <v>1960</v>
      </c>
      <c r="R312" s="71">
        <f t="shared" si="171"/>
        <v>2040</v>
      </c>
      <c r="S312" s="71">
        <f t="shared" si="171"/>
        <v>2120</v>
      </c>
      <c r="T312" s="71">
        <f t="shared" si="171"/>
        <v>2200</v>
      </c>
      <c r="U312" s="71">
        <f t="shared" si="171"/>
        <v>2280</v>
      </c>
      <c r="V312" s="71">
        <f t="shared" si="171"/>
        <v>2360</v>
      </c>
      <c r="W312" s="71">
        <f t="shared" si="171"/>
        <v>2440</v>
      </c>
      <c r="X312" s="71">
        <f t="shared" si="171"/>
        <v>2520</v>
      </c>
      <c r="Y312" s="71">
        <f t="shared" si="171"/>
        <v>2600</v>
      </c>
      <c r="Z312" s="71">
        <f t="shared" si="171"/>
        <v>2680</v>
      </c>
      <c r="AA312" s="71">
        <f t="shared" si="171"/>
        <v>2760</v>
      </c>
      <c r="AB312" s="71">
        <f t="shared" si="171"/>
        <v>2840</v>
      </c>
      <c r="AC312" s="71">
        <f t="shared" si="171"/>
        <v>2920</v>
      </c>
      <c r="AD312" s="71">
        <f t="shared" si="171"/>
        <v>3000</v>
      </c>
      <c r="AE312" s="71">
        <f t="shared" si="171"/>
        <v>3080</v>
      </c>
      <c r="AF312" s="71">
        <f t="shared" si="171"/>
        <v>3160</v>
      </c>
      <c r="AG312" s="71">
        <f t="shared" si="171"/>
        <v>3240</v>
      </c>
      <c r="AH312" s="71">
        <f t="shared" si="171"/>
        <v>3320</v>
      </c>
      <c r="AI312" s="71">
        <f t="shared" si="171"/>
        <v>3400</v>
      </c>
      <c r="AJ312" s="72"/>
    </row>
    <row r="313" spans="2:36" s="67" customFormat="1" ht="22.5" customHeight="1">
      <c r="B313" s="152"/>
      <c r="C313" s="157" t="s">
        <v>89</v>
      </c>
      <c r="D313" s="158"/>
      <c r="E313" s="71">
        <f>E312</f>
        <v>1000</v>
      </c>
      <c r="F313" s="71">
        <f aca="true" t="shared" si="172" ref="F313:AI313">F312</f>
        <v>1080</v>
      </c>
      <c r="G313" s="71">
        <f t="shared" si="172"/>
        <v>1160</v>
      </c>
      <c r="H313" s="71">
        <f t="shared" si="172"/>
        <v>1240</v>
      </c>
      <c r="I313" s="71">
        <f t="shared" si="172"/>
        <v>1320</v>
      </c>
      <c r="J313" s="71">
        <f t="shared" si="172"/>
        <v>1400</v>
      </c>
      <c r="K313" s="71">
        <f t="shared" si="172"/>
        <v>1480</v>
      </c>
      <c r="L313" s="71">
        <f t="shared" si="172"/>
        <v>1560</v>
      </c>
      <c r="M313" s="71">
        <f t="shared" si="172"/>
        <v>1640</v>
      </c>
      <c r="N313" s="71">
        <f t="shared" si="172"/>
        <v>1720</v>
      </c>
      <c r="O313" s="71">
        <f t="shared" si="172"/>
        <v>1800</v>
      </c>
      <c r="P313" s="71">
        <f t="shared" si="172"/>
        <v>1880</v>
      </c>
      <c r="Q313" s="71">
        <f t="shared" si="172"/>
        <v>1960</v>
      </c>
      <c r="R313" s="71">
        <f t="shared" si="172"/>
        <v>2040</v>
      </c>
      <c r="S313" s="71">
        <f t="shared" si="172"/>
        <v>2120</v>
      </c>
      <c r="T313" s="71">
        <f t="shared" si="172"/>
        <v>2200</v>
      </c>
      <c r="U313" s="71">
        <f t="shared" si="172"/>
        <v>2280</v>
      </c>
      <c r="V313" s="71">
        <f t="shared" si="172"/>
        <v>2360</v>
      </c>
      <c r="W313" s="71">
        <f t="shared" si="172"/>
        <v>2440</v>
      </c>
      <c r="X313" s="71">
        <f t="shared" si="172"/>
        <v>2520</v>
      </c>
      <c r="Y313" s="71">
        <f t="shared" si="172"/>
        <v>2600</v>
      </c>
      <c r="Z313" s="71">
        <f t="shared" si="172"/>
        <v>2680</v>
      </c>
      <c r="AA313" s="71">
        <f t="shared" si="172"/>
        <v>2760</v>
      </c>
      <c r="AB313" s="71">
        <f t="shared" si="172"/>
        <v>2840</v>
      </c>
      <c r="AC313" s="71">
        <f t="shared" si="172"/>
        <v>2920</v>
      </c>
      <c r="AD313" s="71">
        <f t="shared" si="172"/>
        <v>3000</v>
      </c>
      <c r="AE313" s="71">
        <f t="shared" si="172"/>
        <v>3080</v>
      </c>
      <c r="AF313" s="71">
        <f t="shared" si="172"/>
        <v>3160</v>
      </c>
      <c r="AG313" s="71">
        <f t="shared" si="172"/>
        <v>3240</v>
      </c>
      <c r="AH313" s="71">
        <f t="shared" si="172"/>
        <v>3320</v>
      </c>
      <c r="AI313" s="71">
        <f t="shared" si="172"/>
        <v>3400</v>
      </c>
      <c r="AJ313" s="72"/>
    </row>
    <row r="314" spans="2:36" s="67" customFormat="1" ht="22.5" customHeight="1">
      <c r="B314" s="152"/>
      <c r="C314" s="157" t="s">
        <v>90</v>
      </c>
      <c r="D314" s="158"/>
      <c r="E314" s="71">
        <f>E300*7.5/100</f>
        <v>975</v>
      </c>
      <c r="F314" s="73">
        <f>F300*7.5/100</f>
        <v>1053.75</v>
      </c>
      <c r="G314" s="73">
        <f aca="true" t="shared" si="173" ref="G314:AI314">G300*7.5/100</f>
        <v>1132.5</v>
      </c>
      <c r="H314" s="73">
        <f t="shared" si="173"/>
        <v>1211.25</v>
      </c>
      <c r="I314" s="73">
        <f t="shared" si="173"/>
        <v>1290</v>
      </c>
      <c r="J314" s="73">
        <f t="shared" si="173"/>
        <v>1368.75</v>
      </c>
      <c r="K314" s="73">
        <f t="shared" si="173"/>
        <v>1447.5</v>
      </c>
      <c r="L314" s="73">
        <f t="shared" si="173"/>
        <v>1526.25</v>
      </c>
      <c r="M314" s="73">
        <f t="shared" si="173"/>
        <v>1605</v>
      </c>
      <c r="N314" s="73">
        <f t="shared" si="173"/>
        <v>1683.75</v>
      </c>
      <c r="O314" s="73">
        <f t="shared" si="173"/>
        <v>1762.5</v>
      </c>
      <c r="P314" s="73">
        <f t="shared" si="173"/>
        <v>1841.25</v>
      </c>
      <c r="Q314" s="73">
        <f t="shared" si="173"/>
        <v>1920</v>
      </c>
      <c r="R314" s="73">
        <f t="shared" si="173"/>
        <v>1998.75</v>
      </c>
      <c r="S314" s="73">
        <f t="shared" si="173"/>
        <v>2077.5</v>
      </c>
      <c r="T314" s="73">
        <f t="shared" si="173"/>
        <v>2156.25</v>
      </c>
      <c r="U314" s="73">
        <f t="shared" si="173"/>
        <v>2235</v>
      </c>
      <c r="V314" s="73">
        <f t="shared" si="173"/>
        <v>2313.75</v>
      </c>
      <c r="W314" s="73">
        <f t="shared" si="173"/>
        <v>2392.5</v>
      </c>
      <c r="X314" s="73">
        <f t="shared" si="173"/>
        <v>2471.25</v>
      </c>
      <c r="Y314" s="73">
        <f t="shared" si="173"/>
        <v>2550</v>
      </c>
      <c r="Z314" s="73">
        <f t="shared" si="173"/>
        <v>2628.75</v>
      </c>
      <c r="AA314" s="73">
        <f t="shared" si="173"/>
        <v>2707.5</v>
      </c>
      <c r="AB314" s="73">
        <f t="shared" si="173"/>
        <v>2786.25</v>
      </c>
      <c r="AC314" s="73">
        <f t="shared" si="173"/>
        <v>2865</v>
      </c>
      <c r="AD314" s="73">
        <f t="shared" si="173"/>
        <v>2943.75</v>
      </c>
      <c r="AE314" s="73">
        <f t="shared" si="173"/>
        <v>3022.5</v>
      </c>
      <c r="AF314" s="73">
        <f t="shared" si="173"/>
        <v>3101.25</v>
      </c>
      <c r="AG314" s="73">
        <f t="shared" si="173"/>
        <v>3180</v>
      </c>
      <c r="AH314" s="73">
        <f t="shared" si="173"/>
        <v>3258.75</v>
      </c>
      <c r="AI314" s="73">
        <f t="shared" si="173"/>
        <v>3337.5</v>
      </c>
      <c r="AJ314" s="72"/>
    </row>
    <row r="315" spans="2:36" s="67" customFormat="1" ht="22.5" customHeight="1" thickBot="1">
      <c r="B315" s="153"/>
      <c r="C315" s="157" t="s">
        <v>60</v>
      </c>
      <c r="D315" s="158"/>
      <c r="E315" s="71">
        <f>SUM(E300:E314)</f>
        <v>28073</v>
      </c>
      <c r="F315" s="73">
        <f aca="true" t="shared" si="174" ref="F315:AI315">SUM(F300:F314)</f>
        <v>29596.75</v>
      </c>
      <c r="G315" s="73">
        <f t="shared" si="174"/>
        <v>31183.5</v>
      </c>
      <c r="H315" s="73">
        <f t="shared" si="174"/>
        <v>32795.25</v>
      </c>
      <c r="I315" s="73">
        <f t="shared" si="174"/>
        <v>34407</v>
      </c>
      <c r="J315" s="73">
        <f t="shared" si="174"/>
        <v>36018.75</v>
      </c>
      <c r="K315" s="73">
        <f t="shared" si="174"/>
        <v>37630.5</v>
      </c>
      <c r="L315" s="73">
        <f t="shared" si="174"/>
        <v>39242.25</v>
      </c>
      <c r="M315" s="73">
        <f t="shared" si="174"/>
        <v>40854</v>
      </c>
      <c r="N315" s="73">
        <f t="shared" si="174"/>
        <v>42465.75</v>
      </c>
      <c r="O315" s="73">
        <f t="shared" si="174"/>
        <v>44078.5</v>
      </c>
      <c r="P315" s="73">
        <f t="shared" si="174"/>
        <v>45690.25</v>
      </c>
      <c r="Q315" s="73">
        <f t="shared" si="174"/>
        <v>47302</v>
      </c>
      <c r="R315" s="73">
        <f t="shared" si="174"/>
        <v>48913.75</v>
      </c>
      <c r="S315" s="73">
        <f t="shared" si="174"/>
        <v>50525.5</v>
      </c>
      <c r="T315" s="73">
        <f t="shared" si="174"/>
        <v>52137.25</v>
      </c>
      <c r="U315" s="73">
        <f t="shared" si="174"/>
        <v>53749</v>
      </c>
      <c r="V315" s="73">
        <f t="shared" si="174"/>
        <v>55360.75</v>
      </c>
      <c r="W315" s="73">
        <f t="shared" si="174"/>
        <v>56973.5</v>
      </c>
      <c r="X315" s="73">
        <f t="shared" si="174"/>
        <v>58585.25</v>
      </c>
      <c r="Y315" s="73">
        <f t="shared" si="174"/>
        <v>60197</v>
      </c>
      <c r="Z315" s="73">
        <f t="shared" si="174"/>
        <v>61808.75</v>
      </c>
      <c r="AA315" s="73">
        <f t="shared" si="174"/>
        <v>63420.5</v>
      </c>
      <c r="AB315" s="73">
        <f t="shared" si="174"/>
        <v>65032.25</v>
      </c>
      <c r="AC315" s="73">
        <f t="shared" si="174"/>
        <v>66644</v>
      </c>
      <c r="AD315" s="73">
        <f t="shared" si="174"/>
        <v>68255.75</v>
      </c>
      <c r="AE315" s="73">
        <f t="shared" si="174"/>
        <v>69868.5</v>
      </c>
      <c r="AF315" s="73">
        <f t="shared" si="174"/>
        <v>71480.25</v>
      </c>
      <c r="AG315" s="73">
        <f t="shared" si="174"/>
        <v>73092</v>
      </c>
      <c r="AH315" s="73">
        <f t="shared" si="174"/>
        <v>74703.75</v>
      </c>
      <c r="AI315" s="73">
        <f t="shared" si="174"/>
        <v>76315.5</v>
      </c>
      <c r="AJ315" s="72"/>
    </row>
    <row r="316" spans="2:35" s="68" customFormat="1" ht="22.5" customHeight="1">
      <c r="B316" s="151">
        <v>17</v>
      </c>
      <c r="C316" s="75" t="s">
        <v>20</v>
      </c>
      <c r="D316" s="62" t="s">
        <v>4</v>
      </c>
      <c r="E316" s="62">
        <v>9850</v>
      </c>
      <c r="F316" s="62">
        <f>E316+740</f>
        <v>10590</v>
      </c>
      <c r="G316" s="62">
        <f aca="true" t="shared" si="175" ref="G316:Y316">F316+740</f>
        <v>11330</v>
      </c>
      <c r="H316" s="62">
        <f t="shared" si="175"/>
        <v>12070</v>
      </c>
      <c r="I316" s="62">
        <f t="shared" si="175"/>
        <v>12810</v>
      </c>
      <c r="J316" s="62">
        <f t="shared" si="175"/>
        <v>13550</v>
      </c>
      <c r="K316" s="62">
        <f t="shared" si="175"/>
        <v>14290</v>
      </c>
      <c r="L316" s="62">
        <f t="shared" si="175"/>
        <v>15030</v>
      </c>
      <c r="M316" s="62">
        <f t="shared" si="175"/>
        <v>15770</v>
      </c>
      <c r="N316" s="62">
        <f t="shared" si="175"/>
        <v>16510</v>
      </c>
      <c r="O316" s="62">
        <f t="shared" si="175"/>
        <v>17250</v>
      </c>
      <c r="P316" s="62">
        <f t="shared" si="175"/>
        <v>17990</v>
      </c>
      <c r="Q316" s="62">
        <f t="shared" si="175"/>
        <v>18730</v>
      </c>
      <c r="R316" s="62">
        <f t="shared" si="175"/>
        <v>19470</v>
      </c>
      <c r="S316" s="62">
        <f t="shared" si="175"/>
        <v>20210</v>
      </c>
      <c r="T316" s="62">
        <f t="shared" si="175"/>
        <v>20950</v>
      </c>
      <c r="U316" s="62">
        <f t="shared" si="175"/>
        <v>21690</v>
      </c>
      <c r="V316" s="62">
        <f t="shared" si="175"/>
        <v>22430</v>
      </c>
      <c r="W316" s="62">
        <f t="shared" si="175"/>
        <v>23170</v>
      </c>
      <c r="X316" s="62">
        <f t="shared" si="175"/>
        <v>23910</v>
      </c>
      <c r="Y316" s="62">
        <f t="shared" si="175"/>
        <v>24650</v>
      </c>
      <c r="Z316" s="185" t="s">
        <v>116</v>
      </c>
      <c r="AA316" s="185"/>
      <c r="AB316" s="185"/>
      <c r="AC316" s="185"/>
      <c r="AD316" s="185"/>
      <c r="AE316" s="185"/>
      <c r="AF316" s="185"/>
      <c r="AG316" s="185"/>
      <c r="AH316" s="185"/>
      <c r="AI316" s="186"/>
    </row>
    <row r="317" spans="2:35" s="97" customFormat="1" ht="22.5" customHeight="1">
      <c r="B317" s="152"/>
      <c r="C317" s="87" t="s">
        <v>44</v>
      </c>
      <c r="D317" s="88" t="s">
        <v>26</v>
      </c>
      <c r="E317" s="88">
        <v>16000</v>
      </c>
      <c r="F317" s="88">
        <f>E317+1200</f>
        <v>17200</v>
      </c>
      <c r="G317" s="88">
        <f aca="true" t="shared" si="176" ref="G317:Y317">F317+1200</f>
        <v>18400</v>
      </c>
      <c r="H317" s="88">
        <f t="shared" si="176"/>
        <v>19600</v>
      </c>
      <c r="I317" s="88">
        <f t="shared" si="176"/>
        <v>20800</v>
      </c>
      <c r="J317" s="88">
        <f t="shared" si="176"/>
        <v>22000</v>
      </c>
      <c r="K317" s="88">
        <f t="shared" si="176"/>
        <v>23200</v>
      </c>
      <c r="L317" s="88">
        <f t="shared" si="176"/>
        <v>24400</v>
      </c>
      <c r="M317" s="88">
        <f t="shared" si="176"/>
        <v>25600</v>
      </c>
      <c r="N317" s="88">
        <f t="shared" si="176"/>
        <v>26800</v>
      </c>
      <c r="O317" s="88">
        <f t="shared" si="176"/>
        <v>28000</v>
      </c>
      <c r="P317" s="88">
        <f t="shared" si="176"/>
        <v>29200</v>
      </c>
      <c r="Q317" s="88">
        <f t="shared" si="176"/>
        <v>30400</v>
      </c>
      <c r="R317" s="88">
        <f t="shared" si="176"/>
        <v>31600</v>
      </c>
      <c r="S317" s="88">
        <f t="shared" si="176"/>
        <v>32800</v>
      </c>
      <c r="T317" s="88">
        <f t="shared" si="176"/>
        <v>34000</v>
      </c>
      <c r="U317" s="88">
        <f t="shared" si="176"/>
        <v>35200</v>
      </c>
      <c r="V317" s="88">
        <f t="shared" si="176"/>
        <v>36400</v>
      </c>
      <c r="W317" s="88">
        <f t="shared" si="176"/>
        <v>37600</v>
      </c>
      <c r="X317" s="88">
        <f t="shared" si="176"/>
        <v>38800</v>
      </c>
      <c r="Y317" s="88">
        <f t="shared" si="176"/>
        <v>40000</v>
      </c>
      <c r="Z317" s="187"/>
      <c r="AA317" s="187"/>
      <c r="AB317" s="187"/>
      <c r="AC317" s="187"/>
      <c r="AD317" s="187"/>
      <c r="AE317" s="187"/>
      <c r="AF317" s="187"/>
      <c r="AG317" s="187"/>
      <c r="AH317" s="187"/>
      <c r="AI317" s="188"/>
    </row>
    <row r="318" spans="2:35" s="68" customFormat="1" ht="22.5" customHeight="1">
      <c r="B318" s="152"/>
      <c r="C318" s="155" t="s">
        <v>58</v>
      </c>
      <c r="D318" s="156"/>
      <c r="E318" s="69">
        <f aca="true" t="shared" si="177" ref="E318:Y318">E316*15/100</f>
        <v>1477.5</v>
      </c>
      <c r="F318" s="69">
        <f t="shared" si="177"/>
        <v>1588.5</v>
      </c>
      <c r="G318" s="69">
        <f t="shared" si="177"/>
        <v>1699.5</v>
      </c>
      <c r="H318" s="69">
        <f t="shared" si="177"/>
        <v>1810.5</v>
      </c>
      <c r="I318" s="69">
        <f t="shared" si="177"/>
        <v>1921.5</v>
      </c>
      <c r="J318" s="69">
        <f t="shared" si="177"/>
        <v>2032.5</v>
      </c>
      <c r="K318" s="69">
        <f t="shared" si="177"/>
        <v>2143.5</v>
      </c>
      <c r="L318" s="69">
        <f t="shared" si="177"/>
        <v>2254.5</v>
      </c>
      <c r="M318" s="69">
        <f t="shared" si="177"/>
        <v>2365.5</v>
      </c>
      <c r="N318" s="69">
        <f t="shared" si="177"/>
        <v>2476.5</v>
      </c>
      <c r="O318" s="69">
        <f t="shared" si="177"/>
        <v>2587.5</v>
      </c>
      <c r="P318" s="69">
        <f t="shared" si="177"/>
        <v>2698.5</v>
      </c>
      <c r="Q318" s="69">
        <f t="shared" si="177"/>
        <v>2809.5</v>
      </c>
      <c r="R318" s="69">
        <f t="shared" si="177"/>
        <v>2920.5</v>
      </c>
      <c r="S318" s="69">
        <f t="shared" si="177"/>
        <v>3031.5</v>
      </c>
      <c r="T318" s="69">
        <f t="shared" si="177"/>
        <v>3142.5</v>
      </c>
      <c r="U318" s="69">
        <f t="shared" si="177"/>
        <v>3253.5</v>
      </c>
      <c r="V318" s="69">
        <f t="shared" si="177"/>
        <v>3364.5</v>
      </c>
      <c r="W318" s="69">
        <f t="shared" si="177"/>
        <v>3475.5</v>
      </c>
      <c r="X318" s="69">
        <f t="shared" si="177"/>
        <v>3586.5</v>
      </c>
      <c r="Y318" s="69">
        <f t="shared" si="177"/>
        <v>3697.5</v>
      </c>
      <c r="Z318" s="187"/>
      <c r="AA318" s="187"/>
      <c r="AB318" s="187"/>
      <c r="AC318" s="187"/>
      <c r="AD318" s="187"/>
      <c r="AE318" s="187"/>
      <c r="AF318" s="187"/>
      <c r="AG318" s="187"/>
      <c r="AH318" s="187"/>
      <c r="AI318" s="188"/>
    </row>
    <row r="319" spans="2:35" s="68" customFormat="1" ht="22.5" customHeight="1">
      <c r="B319" s="152"/>
      <c r="C319" s="155" t="s">
        <v>80</v>
      </c>
      <c r="D319" s="156"/>
      <c r="E319" s="69">
        <f>E317*20/100</f>
        <v>3200</v>
      </c>
      <c r="F319" s="69">
        <f aca="true" t="shared" si="178" ref="F319:Y319">F317*20/100</f>
        <v>3440</v>
      </c>
      <c r="G319" s="69">
        <f t="shared" si="178"/>
        <v>3680</v>
      </c>
      <c r="H319" s="69">
        <f t="shared" si="178"/>
        <v>3920</v>
      </c>
      <c r="I319" s="69">
        <f t="shared" si="178"/>
        <v>4160</v>
      </c>
      <c r="J319" s="69">
        <f t="shared" si="178"/>
        <v>4400</v>
      </c>
      <c r="K319" s="69">
        <f t="shared" si="178"/>
        <v>4640</v>
      </c>
      <c r="L319" s="69">
        <f t="shared" si="178"/>
        <v>4880</v>
      </c>
      <c r="M319" s="69">
        <f t="shared" si="178"/>
        <v>5120</v>
      </c>
      <c r="N319" s="69">
        <f t="shared" si="178"/>
        <v>5360</v>
      </c>
      <c r="O319" s="69">
        <f t="shared" si="178"/>
        <v>5600</v>
      </c>
      <c r="P319" s="69">
        <f t="shared" si="178"/>
        <v>5840</v>
      </c>
      <c r="Q319" s="69">
        <f t="shared" si="178"/>
        <v>6080</v>
      </c>
      <c r="R319" s="69">
        <f t="shared" si="178"/>
        <v>6320</v>
      </c>
      <c r="S319" s="69">
        <f t="shared" si="178"/>
        <v>6560</v>
      </c>
      <c r="T319" s="69">
        <f t="shared" si="178"/>
        <v>6800</v>
      </c>
      <c r="U319" s="69">
        <f t="shared" si="178"/>
        <v>7040</v>
      </c>
      <c r="V319" s="69">
        <f t="shared" si="178"/>
        <v>7280</v>
      </c>
      <c r="W319" s="69">
        <f t="shared" si="178"/>
        <v>7520</v>
      </c>
      <c r="X319" s="69">
        <f t="shared" si="178"/>
        <v>7760</v>
      </c>
      <c r="Y319" s="69">
        <f t="shared" si="178"/>
        <v>8000</v>
      </c>
      <c r="Z319" s="187"/>
      <c r="AA319" s="187"/>
      <c r="AB319" s="187"/>
      <c r="AC319" s="187"/>
      <c r="AD319" s="187"/>
      <c r="AE319" s="187"/>
      <c r="AF319" s="187"/>
      <c r="AG319" s="187"/>
      <c r="AH319" s="187"/>
      <c r="AI319" s="188"/>
    </row>
    <row r="320" spans="2:35" s="94" customFormat="1" ht="22.5" customHeight="1">
      <c r="B320" s="152"/>
      <c r="C320" s="149" t="s">
        <v>79</v>
      </c>
      <c r="D320" s="150"/>
      <c r="E320" s="145">
        <v>20800</v>
      </c>
      <c r="F320" s="145">
        <f>E320+1550</f>
        <v>22350</v>
      </c>
      <c r="G320" s="145">
        <f aca="true" t="shared" si="179" ref="G320:Y320">F320+1550</f>
        <v>23900</v>
      </c>
      <c r="H320" s="145">
        <f t="shared" si="179"/>
        <v>25450</v>
      </c>
      <c r="I320" s="145">
        <f t="shared" si="179"/>
        <v>27000</v>
      </c>
      <c r="J320" s="145">
        <f t="shared" si="179"/>
        <v>28550</v>
      </c>
      <c r="K320" s="145">
        <f t="shared" si="179"/>
        <v>30100</v>
      </c>
      <c r="L320" s="145">
        <f t="shared" si="179"/>
        <v>31650</v>
      </c>
      <c r="M320" s="145">
        <f t="shared" si="179"/>
        <v>33200</v>
      </c>
      <c r="N320" s="145">
        <f t="shared" si="179"/>
        <v>34750</v>
      </c>
      <c r="O320" s="145">
        <f t="shared" si="179"/>
        <v>36300</v>
      </c>
      <c r="P320" s="145">
        <f t="shared" si="179"/>
        <v>37850</v>
      </c>
      <c r="Q320" s="145">
        <f t="shared" si="179"/>
        <v>39400</v>
      </c>
      <c r="R320" s="145">
        <f t="shared" si="179"/>
        <v>40950</v>
      </c>
      <c r="S320" s="145">
        <f t="shared" si="179"/>
        <v>42500</v>
      </c>
      <c r="T320" s="145">
        <f t="shared" si="179"/>
        <v>44050</v>
      </c>
      <c r="U320" s="145">
        <f t="shared" si="179"/>
        <v>45600</v>
      </c>
      <c r="V320" s="145">
        <f t="shared" si="179"/>
        <v>47150</v>
      </c>
      <c r="W320" s="145">
        <f t="shared" si="179"/>
        <v>48700</v>
      </c>
      <c r="X320" s="145">
        <f t="shared" si="179"/>
        <v>50250</v>
      </c>
      <c r="Y320" s="145">
        <f t="shared" si="179"/>
        <v>51800</v>
      </c>
      <c r="Z320" s="187"/>
      <c r="AA320" s="187"/>
      <c r="AB320" s="187"/>
      <c r="AC320" s="187"/>
      <c r="AD320" s="187"/>
      <c r="AE320" s="187"/>
      <c r="AF320" s="187"/>
      <c r="AG320" s="187"/>
      <c r="AH320" s="187"/>
      <c r="AI320" s="188"/>
    </row>
    <row r="321" spans="2:36" s="96" customFormat="1" ht="22.5" customHeight="1" thickBot="1">
      <c r="B321" s="152"/>
      <c r="C321" s="163" t="s">
        <v>108</v>
      </c>
      <c r="D321" s="164"/>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87"/>
      <c r="AA321" s="187"/>
      <c r="AB321" s="187"/>
      <c r="AC321" s="187"/>
      <c r="AD321" s="187"/>
      <c r="AE321" s="187"/>
      <c r="AF321" s="187"/>
      <c r="AG321" s="187"/>
      <c r="AH321" s="187"/>
      <c r="AI321" s="188"/>
      <c r="AJ321" s="95"/>
    </row>
    <row r="322" spans="2:36" s="67" customFormat="1" ht="22.5" customHeight="1">
      <c r="B322" s="152"/>
      <c r="C322" s="157" t="s">
        <v>53</v>
      </c>
      <c r="D322" s="158"/>
      <c r="E322" s="71">
        <v>2955</v>
      </c>
      <c r="F322" s="86">
        <v>2955</v>
      </c>
      <c r="G322" s="86">
        <v>2955</v>
      </c>
      <c r="H322" s="86">
        <v>2955</v>
      </c>
      <c r="I322" s="86">
        <v>2955</v>
      </c>
      <c r="J322" s="86">
        <v>2955</v>
      </c>
      <c r="K322" s="86">
        <v>2955</v>
      </c>
      <c r="L322" s="86">
        <v>2955</v>
      </c>
      <c r="M322" s="86">
        <v>2955</v>
      </c>
      <c r="N322" s="86">
        <v>2955</v>
      </c>
      <c r="O322" s="86">
        <v>2955</v>
      </c>
      <c r="P322" s="86">
        <v>2955</v>
      </c>
      <c r="Q322" s="86">
        <v>2955</v>
      </c>
      <c r="R322" s="86">
        <v>2955</v>
      </c>
      <c r="S322" s="86">
        <v>2955</v>
      </c>
      <c r="T322" s="86">
        <v>2955</v>
      </c>
      <c r="U322" s="86">
        <v>2955</v>
      </c>
      <c r="V322" s="86">
        <v>2955</v>
      </c>
      <c r="W322" s="86">
        <v>2955</v>
      </c>
      <c r="X322" s="86">
        <v>2955</v>
      </c>
      <c r="Y322" s="86">
        <v>2955</v>
      </c>
      <c r="Z322" s="187"/>
      <c r="AA322" s="187"/>
      <c r="AB322" s="187"/>
      <c r="AC322" s="187"/>
      <c r="AD322" s="187"/>
      <c r="AE322" s="187"/>
      <c r="AF322" s="187"/>
      <c r="AG322" s="187"/>
      <c r="AH322" s="187"/>
      <c r="AI322" s="188"/>
      <c r="AJ322" s="72"/>
    </row>
    <row r="323" spans="2:36" s="67" customFormat="1" ht="22.5" customHeight="1" thickBot="1">
      <c r="B323" s="152"/>
      <c r="C323" s="157" t="s">
        <v>54</v>
      </c>
      <c r="D323" s="158"/>
      <c r="E323" s="77">
        <v>1847</v>
      </c>
      <c r="F323" s="78">
        <v>1986</v>
      </c>
      <c r="G323" s="78">
        <v>2124</v>
      </c>
      <c r="H323" s="78">
        <v>2263</v>
      </c>
      <c r="I323" s="78">
        <v>2402</v>
      </c>
      <c r="J323" s="78">
        <v>2541</v>
      </c>
      <c r="K323" s="78">
        <v>2679</v>
      </c>
      <c r="L323" s="78">
        <v>2818</v>
      </c>
      <c r="M323" s="78">
        <v>2957</v>
      </c>
      <c r="N323" s="78">
        <v>3096</v>
      </c>
      <c r="O323" s="78">
        <v>3234</v>
      </c>
      <c r="P323" s="78">
        <v>3373</v>
      </c>
      <c r="Q323" s="78">
        <v>3512</v>
      </c>
      <c r="R323" s="78">
        <v>3651</v>
      </c>
      <c r="S323" s="78">
        <v>3789</v>
      </c>
      <c r="T323" s="78">
        <v>3928</v>
      </c>
      <c r="U323" s="78">
        <v>4067</v>
      </c>
      <c r="V323" s="78">
        <v>4206</v>
      </c>
      <c r="W323" s="78">
        <v>4344</v>
      </c>
      <c r="X323" s="78">
        <v>4483</v>
      </c>
      <c r="Y323" s="78">
        <v>4622</v>
      </c>
      <c r="Z323" s="187"/>
      <c r="AA323" s="187"/>
      <c r="AB323" s="187"/>
      <c r="AC323" s="187"/>
      <c r="AD323" s="187"/>
      <c r="AE323" s="187"/>
      <c r="AF323" s="187"/>
      <c r="AG323" s="187"/>
      <c r="AH323" s="187"/>
      <c r="AI323" s="188"/>
      <c r="AJ323" s="72"/>
    </row>
    <row r="324" spans="2:36" s="67" customFormat="1" ht="22.5" customHeight="1">
      <c r="B324" s="152"/>
      <c r="C324" s="157" t="s">
        <v>81</v>
      </c>
      <c r="D324" s="158"/>
      <c r="E324" s="71">
        <f aca="true" t="shared" si="180" ref="E324:Y324">E316/2</f>
        <v>4925</v>
      </c>
      <c r="F324" s="71">
        <f t="shared" si="180"/>
        <v>5295</v>
      </c>
      <c r="G324" s="71">
        <f t="shared" si="180"/>
        <v>5665</v>
      </c>
      <c r="H324" s="71">
        <f t="shared" si="180"/>
        <v>6035</v>
      </c>
      <c r="I324" s="71">
        <f t="shared" si="180"/>
        <v>6405</v>
      </c>
      <c r="J324" s="71">
        <f t="shared" si="180"/>
        <v>6775</v>
      </c>
      <c r="K324" s="71">
        <f t="shared" si="180"/>
        <v>7145</v>
      </c>
      <c r="L324" s="71">
        <f t="shared" si="180"/>
        <v>7515</v>
      </c>
      <c r="M324" s="71">
        <f t="shared" si="180"/>
        <v>7885</v>
      </c>
      <c r="N324" s="71">
        <f t="shared" si="180"/>
        <v>8255</v>
      </c>
      <c r="O324" s="71">
        <f t="shared" si="180"/>
        <v>8625</v>
      </c>
      <c r="P324" s="71">
        <f t="shared" si="180"/>
        <v>8995</v>
      </c>
      <c r="Q324" s="71">
        <f t="shared" si="180"/>
        <v>9365</v>
      </c>
      <c r="R324" s="71">
        <f t="shared" si="180"/>
        <v>9735</v>
      </c>
      <c r="S324" s="71">
        <f t="shared" si="180"/>
        <v>10105</v>
      </c>
      <c r="T324" s="71">
        <f t="shared" si="180"/>
        <v>10475</v>
      </c>
      <c r="U324" s="71">
        <f t="shared" si="180"/>
        <v>10845</v>
      </c>
      <c r="V324" s="71">
        <f t="shared" si="180"/>
        <v>11215</v>
      </c>
      <c r="W324" s="71">
        <f t="shared" si="180"/>
        <v>11585</v>
      </c>
      <c r="X324" s="71">
        <f t="shared" si="180"/>
        <v>11955</v>
      </c>
      <c r="Y324" s="71">
        <f t="shared" si="180"/>
        <v>12325</v>
      </c>
      <c r="Z324" s="187"/>
      <c r="AA324" s="187"/>
      <c r="AB324" s="187"/>
      <c r="AC324" s="187"/>
      <c r="AD324" s="187"/>
      <c r="AE324" s="187"/>
      <c r="AF324" s="187"/>
      <c r="AG324" s="187"/>
      <c r="AH324" s="187"/>
      <c r="AI324" s="188"/>
      <c r="AJ324" s="72"/>
    </row>
    <row r="325" spans="2:36" s="67" customFormat="1" ht="22.5" customHeight="1">
      <c r="B325" s="152"/>
      <c r="C325" s="157" t="s">
        <v>82</v>
      </c>
      <c r="D325" s="158"/>
      <c r="E325" s="71">
        <v>5000</v>
      </c>
      <c r="F325" s="71">
        <v>5000</v>
      </c>
      <c r="G325" s="71">
        <v>5000</v>
      </c>
      <c r="H325" s="71">
        <v>5000</v>
      </c>
      <c r="I325" s="71">
        <v>5000</v>
      </c>
      <c r="J325" s="71">
        <v>5000</v>
      </c>
      <c r="K325" s="71">
        <v>5000</v>
      </c>
      <c r="L325" s="71">
        <v>5000</v>
      </c>
      <c r="M325" s="71">
        <v>5000</v>
      </c>
      <c r="N325" s="71">
        <v>5000</v>
      </c>
      <c r="O325" s="71">
        <v>5000</v>
      </c>
      <c r="P325" s="71">
        <v>5000</v>
      </c>
      <c r="Q325" s="71">
        <v>5000</v>
      </c>
      <c r="R325" s="71">
        <v>5000</v>
      </c>
      <c r="S325" s="71">
        <v>5000</v>
      </c>
      <c r="T325" s="71">
        <v>5000</v>
      </c>
      <c r="U325" s="71">
        <v>5000</v>
      </c>
      <c r="V325" s="71">
        <v>5000</v>
      </c>
      <c r="W325" s="71">
        <v>5000</v>
      </c>
      <c r="X325" s="71">
        <v>5000</v>
      </c>
      <c r="Y325" s="71">
        <v>5000</v>
      </c>
      <c r="Z325" s="187"/>
      <c r="AA325" s="187"/>
      <c r="AB325" s="187"/>
      <c r="AC325" s="187"/>
      <c r="AD325" s="187"/>
      <c r="AE325" s="187"/>
      <c r="AF325" s="187"/>
      <c r="AG325" s="187"/>
      <c r="AH325" s="187"/>
      <c r="AI325" s="188"/>
      <c r="AJ325" s="72"/>
    </row>
    <row r="326" spans="2:36" s="67" customFormat="1" ht="22.5" customHeight="1">
      <c r="B326" s="152"/>
      <c r="C326" s="157" t="s">
        <v>83</v>
      </c>
      <c r="D326" s="158"/>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187"/>
      <c r="AA326" s="187"/>
      <c r="AB326" s="187"/>
      <c r="AC326" s="187"/>
      <c r="AD326" s="187"/>
      <c r="AE326" s="187"/>
      <c r="AF326" s="187"/>
      <c r="AG326" s="187"/>
      <c r="AH326" s="187"/>
      <c r="AI326" s="188"/>
      <c r="AJ326" s="72"/>
    </row>
    <row r="327" spans="2:36" s="67" customFormat="1" ht="22.5" customHeight="1">
      <c r="B327" s="152"/>
      <c r="C327" s="157" t="s">
        <v>55</v>
      </c>
      <c r="D327" s="158"/>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187"/>
      <c r="AA327" s="187"/>
      <c r="AB327" s="187"/>
      <c r="AC327" s="187"/>
      <c r="AD327" s="187"/>
      <c r="AE327" s="187"/>
      <c r="AF327" s="187"/>
      <c r="AG327" s="187"/>
      <c r="AH327" s="187"/>
      <c r="AI327" s="188"/>
      <c r="AJ327" s="72"/>
    </row>
    <row r="328" spans="2:36" s="67" customFormat="1" ht="22.5" customHeight="1">
      <c r="B328" s="152"/>
      <c r="C328" s="157" t="s">
        <v>84</v>
      </c>
      <c r="D328" s="158"/>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187"/>
      <c r="AA328" s="187"/>
      <c r="AB328" s="187"/>
      <c r="AC328" s="187"/>
      <c r="AD328" s="187"/>
      <c r="AE328" s="187"/>
      <c r="AF328" s="187"/>
      <c r="AG328" s="187"/>
      <c r="AH328" s="187"/>
      <c r="AI328" s="188"/>
      <c r="AJ328" s="72"/>
    </row>
    <row r="329" spans="2:36" s="67" customFormat="1" ht="22.5" customHeight="1">
      <c r="B329" s="152"/>
      <c r="C329" s="157" t="s">
        <v>66</v>
      </c>
      <c r="D329" s="158"/>
      <c r="E329" s="71">
        <v>0</v>
      </c>
      <c r="F329" s="71">
        <v>0</v>
      </c>
      <c r="G329" s="71">
        <v>0</v>
      </c>
      <c r="H329" s="71">
        <v>0</v>
      </c>
      <c r="I329" s="71">
        <v>0</v>
      </c>
      <c r="J329" s="71">
        <v>0</v>
      </c>
      <c r="K329" s="71">
        <v>0</v>
      </c>
      <c r="L329" s="71">
        <v>0</v>
      </c>
      <c r="M329" s="71">
        <v>0</v>
      </c>
      <c r="N329" s="71">
        <v>0</v>
      </c>
      <c r="O329" s="71">
        <v>0</v>
      </c>
      <c r="P329" s="71">
        <v>0</v>
      </c>
      <c r="Q329" s="71">
        <v>0</v>
      </c>
      <c r="R329" s="71">
        <v>0</v>
      </c>
      <c r="S329" s="71">
        <v>0</v>
      </c>
      <c r="T329" s="71">
        <v>0</v>
      </c>
      <c r="U329" s="71">
        <v>0</v>
      </c>
      <c r="V329" s="71">
        <v>0</v>
      </c>
      <c r="W329" s="71">
        <v>0</v>
      </c>
      <c r="X329" s="71">
        <v>0</v>
      </c>
      <c r="Y329" s="71">
        <v>0</v>
      </c>
      <c r="Z329" s="187"/>
      <c r="AA329" s="187"/>
      <c r="AB329" s="187"/>
      <c r="AC329" s="187"/>
      <c r="AD329" s="187"/>
      <c r="AE329" s="187"/>
      <c r="AF329" s="187"/>
      <c r="AG329" s="187"/>
      <c r="AH329" s="187"/>
      <c r="AI329" s="188"/>
      <c r="AJ329" s="72"/>
    </row>
    <row r="330" spans="2:36" s="67" customFormat="1" ht="22.5" customHeight="1">
      <c r="B330" s="152"/>
      <c r="C330" s="157" t="s">
        <v>85</v>
      </c>
      <c r="D330" s="158"/>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187"/>
      <c r="AA330" s="187"/>
      <c r="AB330" s="187"/>
      <c r="AC330" s="187"/>
      <c r="AD330" s="187"/>
      <c r="AE330" s="187"/>
      <c r="AF330" s="187"/>
      <c r="AG330" s="187"/>
      <c r="AH330" s="187"/>
      <c r="AI330" s="188"/>
      <c r="AJ330" s="72"/>
    </row>
    <row r="331" spans="2:36" s="67" customFormat="1" ht="22.5" customHeight="1">
      <c r="B331" s="152"/>
      <c r="C331" s="157" t="s">
        <v>86</v>
      </c>
      <c r="D331" s="158"/>
      <c r="E331" s="71">
        <v>1000</v>
      </c>
      <c r="F331" s="71">
        <v>1000</v>
      </c>
      <c r="G331" s="71">
        <v>1000</v>
      </c>
      <c r="H331" s="71">
        <v>1000</v>
      </c>
      <c r="I331" s="71">
        <v>1000</v>
      </c>
      <c r="J331" s="71">
        <v>1000</v>
      </c>
      <c r="K331" s="71">
        <v>1000</v>
      </c>
      <c r="L331" s="71">
        <v>1000</v>
      </c>
      <c r="M331" s="71">
        <v>1000</v>
      </c>
      <c r="N331" s="71">
        <v>1000</v>
      </c>
      <c r="O331" s="71">
        <v>1000</v>
      </c>
      <c r="P331" s="71">
        <v>1000</v>
      </c>
      <c r="Q331" s="71">
        <v>1000</v>
      </c>
      <c r="R331" s="71">
        <v>1000</v>
      </c>
      <c r="S331" s="71">
        <v>1000</v>
      </c>
      <c r="T331" s="71">
        <v>1000</v>
      </c>
      <c r="U331" s="71">
        <v>1000</v>
      </c>
      <c r="V331" s="71">
        <v>1000</v>
      </c>
      <c r="W331" s="71">
        <v>1000</v>
      </c>
      <c r="X331" s="71">
        <v>1000</v>
      </c>
      <c r="Y331" s="71">
        <v>1000</v>
      </c>
      <c r="Z331" s="187"/>
      <c r="AA331" s="187"/>
      <c r="AB331" s="187"/>
      <c r="AC331" s="187"/>
      <c r="AD331" s="187"/>
      <c r="AE331" s="187"/>
      <c r="AF331" s="187"/>
      <c r="AG331" s="187"/>
      <c r="AH331" s="187"/>
      <c r="AI331" s="188"/>
      <c r="AJ331" s="72"/>
    </row>
    <row r="332" spans="2:36" s="67" customFormat="1" ht="22.5" customHeight="1">
      <c r="B332" s="152"/>
      <c r="C332" s="157" t="s">
        <v>114</v>
      </c>
      <c r="D332" s="158"/>
      <c r="E332" s="71">
        <f aca="true" t="shared" si="181" ref="E332:Y332">E317*10/100</f>
        <v>1600</v>
      </c>
      <c r="F332" s="71">
        <f t="shared" si="181"/>
        <v>1720</v>
      </c>
      <c r="G332" s="71">
        <f t="shared" si="181"/>
        <v>1840</v>
      </c>
      <c r="H332" s="71">
        <f t="shared" si="181"/>
        <v>1960</v>
      </c>
      <c r="I332" s="71">
        <f t="shared" si="181"/>
        <v>2080</v>
      </c>
      <c r="J332" s="71">
        <f t="shared" si="181"/>
        <v>2200</v>
      </c>
      <c r="K332" s="71">
        <f t="shared" si="181"/>
        <v>2320</v>
      </c>
      <c r="L332" s="71">
        <f t="shared" si="181"/>
        <v>2440</v>
      </c>
      <c r="M332" s="71">
        <f t="shared" si="181"/>
        <v>2560</v>
      </c>
      <c r="N332" s="71">
        <f t="shared" si="181"/>
        <v>2680</v>
      </c>
      <c r="O332" s="71">
        <f t="shared" si="181"/>
        <v>2800</v>
      </c>
      <c r="P332" s="71">
        <f t="shared" si="181"/>
        <v>2920</v>
      </c>
      <c r="Q332" s="71">
        <f t="shared" si="181"/>
        <v>3040</v>
      </c>
      <c r="R332" s="71">
        <f t="shared" si="181"/>
        <v>3160</v>
      </c>
      <c r="S332" s="71">
        <f t="shared" si="181"/>
        <v>3280</v>
      </c>
      <c r="T332" s="71">
        <f t="shared" si="181"/>
        <v>3400</v>
      </c>
      <c r="U332" s="71">
        <f t="shared" si="181"/>
        <v>3520</v>
      </c>
      <c r="V332" s="71">
        <f t="shared" si="181"/>
        <v>3640</v>
      </c>
      <c r="W332" s="71">
        <f t="shared" si="181"/>
        <v>3760</v>
      </c>
      <c r="X332" s="71">
        <f t="shared" si="181"/>
        <v>3880</v>
      </c>
      <c r="Y332" s="71">
        <f t="shared" si="181"/>
        <v>4000</v>
      </c>
      <c r="Z332" s="187"/>
      <c r="AA332" s="187"/>
      <c r="AB332" s="187"/>
      <c r="AC332" s="187"/>
      <c r="AD332" s="187"/>
      <c r="AE332" s="187"/>
      <c r="AF332" s="187"/>
      <c r="AG332" s="187"/>
      <c r="AH332" s="187"/>
      <c r="AI332" s="188"/>
      <c r="AJ332" s="72"/>
    </row>
    <row r="333" spans="2:36" s="67" customFormat="1" ht="22.5" customHeight="1">
      <c r="B333" s="152"/>
      <c r="C333" s="157" t="s">
        <v>89</v>
      </c>
      <c r="D333" s="158"/>
      <c r="E333" s="71">
        <f>E332</f>
        <v>1600</v>
      </c>
      <c r="F333" s="71">
        <f aca="true" t="shared" si="182" ref="F333:Y333">F332</f>
        <v>1720</v>
      </c>
      <c r="G333" s="71">
        <f t="shared" si="182"/>
        <v>1840</v>
      </c>
      <c r="H333" s="71">
        <f t="shared" si="182"/>
        <v>1960</v>
      </c>
      <c r="I333" s="71">
        <f t="shared" si="182"/>
        <v>2080</v>
      </c>
      <c r="J333" s="71">
        <f t="shared" si="182"/>
        <v>2200</v>
      </c>
      <c r="K333" s="71">
        <f t="shared" si="182"/>
        <v>2320</v>
      </c>
      <c r="L333" s="71">
        <f t="shared" si="182"/>
        <v>2440</v>
      </c>
      <c r="M333" s="71">
        <f t="shared" si="182"/>
        <v>2560</v>
      </c>
      <c r="N333" s="71">
        <f t="shared" si="182"/>
        <v>2680</v>
      </c>
      <c r="O333" s="71">
        <f t="shared" si="182"/>
        <v>2800</v>
      </c>
      <c r="P333" s="71">
        <f t="shared" si="182"/>
        <v>2920</v>
      </c>
      <c r="Q333" s="71">
        <f t="shared" si="182"/>
        <v>3040</v>
      </c>
      <c r="R333" s="71">
        <f t="shared" si="182"/>
        <v>3160</v>
      </c>
      <c r="S333" s="71">
        <f t="shared" si="182"/>
        <v>3280</v>
      </c>
      <c r="T333" s="71">
        <f t="shared" si="182"/>
        <v>3400</v>
      </c>
      <c r="U333" s="71">
        <f t="shared" si="182"/>
        <v>3520</v>
      </c>
      <c r="V333" s="71">
        <f t="shared" si="182"/>
        <v>3640</v>
      </c>
      <c r="W333" s="71">
        <f t="shared" si="182"/>
        <v>3760</v>
      </c>
      <c r="X333" s="71">
        <f t="shared" si="182"/>
        <v>3880</v>
      </c>
      <c r="Y333" s="71">
        <f t="shared" si="182"/>
        <v>4000</v>
      </c>
      <c r="Z333" s="187"/>
      <c r="AA333" s="187"/>
      <c r="AB333" s="187"/>
      <c r="AC333" s="187"/>
      <c r="AD333" s="187"/>
      <c r="AE333" s="187"/>
      <c r="AF333" s="187"/>
      <c r="AG333" s="187"/>
      <c r="AH333" s="187"/>
      <c r="AI333" s="188"/>
      <c r="AJ333" s="72"/>
    </row>
    <row r="334" spans="2:36" s="67" customFormat="1" ht="22.5" customHeight="1">
      <c r="B334" s="152"/>
      <c r="C334" s="157" t="s">
        <v>90</v>
      </c>
      <c r="D334" s="158"/>
      <c r="E334" s="71">
        <f>E320*7.5/100</f>
        <v>1560</v>
      </c>
      <c r="F334" s="73">
        <f>F320*7.5/100</f>
        <v>1676.25</v>
      </c>
      <c r="G334" s="73">
        <f aca="true" t="shared" si="183" ref="G334:Y334">G320*7.5/100</f>
        <v>1792.5</v>
      </c>
      <c r="H334" s="73">
        <f t="shared" si="183"/>
        <v>1908.75</v>
      </c>
      <c r="I334" s="73">
        <f t="shared" si="183"/>
        <v>2025</v>
      </c>
      <c r="J334" s="73">
        <f t="shared" si="183"/>
        <v>2141.25</v>
      </c>
      <c r="K334" s="73">
        <f t="shared" si="183"/>
        <v>2257.5</v>
      </c>
      <c r="L334" s="73">
        <f t="shared" si="183"/>
        <v>2373.75</v>
      </c>
      <c r="M334" s="73">
        <f t="shared" si="183"/>
        <v>2490</v>
      </c>
      <c r="N334" s="73">
        <f t="shared" si="183"/>
        <v>2606.25</v>
      </c>
      <c r="O334" s="73">
        <f t="shared" si="183"/>
        <v>2722.5</v>
      </c>
      <c r="P334" s="73">
        <f t="shared" si="183"/>
        <v>2838.75</v>
      </c>
      <c r="Q334" s="73">
        <f t="shared" si="183"/>
        <v>2955</v>
      </c>
      <c r="R334" s="73">
        <f t="shared" si="183"/>
        <v>3071.25</v>
      </c>
      <c r="S334" s="73">
        <f t="shared" si="183"/>
        <v>3187.5</v>
      </c>
      <c r="T334" s="73">
        <f t="shared" si="183"/>
        <v>3303.75</v>
      </c>
      <c r="U334" s="73">
        <f t="shared" si="183"/>
        <v>3420</v>
      </c>
      <c r="V334" s="73">
        <f t="shared" si="183"/>
        <v>3536.25</v>
      </c>
      <c r="W334" s="73">
        <f t="shared" si="183"/>
        <v>3652.5</v>
      </c>
      <c r="X334" s="73">
        <f t="shared" si="183"/>
        <v>3768.75</v>
      </c>
      <c r="Y334" s="73">
        <f t="shared" si="183"/>
        <v>3885</v>
      </c>
      <c r="Z334" s="187"/>
      <c r="AA334" s="187"/>
      <c r="AB334" s="187"/>
      <c r="AC334" s="187"/>
      <c r="AD334" s="187"/>
      <c r="AE334" s="187"/>
      <c r="AF334" s="187"/>
      <c r="AG334" s="187"/>
      <c r="AH334" s="187"/>
      <c r="AI334" s="188"/>
      <c r="AJ334" s="72"/>
    </row>
    <row r="335" spans="2:36" s="67" customFormat="1" ht="22.5" customHeight="1" thickBot="1">
      <c r="B335" s="153"/>
      <c r="C335" s="157" t="s">
        <v>60</v>
      </c>
      <c r="D335" s="158"/>
      <c r="E335" s="71">
        <f>SUM(E320:E334)</f>
        <v>41287</v>
      </c>
      <c r="F335" s="73">
        <f aca="true" t="shared" si="184" ref="F335:Y335">SUM(F320:F334)</f>
        <v>43702.25</v>
      </c>
      <c r="G335" s="73">
        <f t="shared" si="184"/>
        <v>46116.5</v>
      </c>
      <c r="H335" s="73">
        <f t="shared" si="184"/>
        <v>48531.75</v>
      </c>
      <c r="I335" s="73">
        <f t="shared" si="184"/>
        <v>50947</v>
      </c>
      <c r="J335" s="73">
        <f t="shared" si="184"/>
        <v>53362.25</v>
      </c>
      <c r="K335" s="73">
        <f t="shared" si="184"/>
        <v>55776.5</v>
      </c>
      <c r="L335" s="73">
        <f t="shared" si="184"/>
        <v>58191.75</v>
      </c>
      <c r="M335" s="73">
        <f t="shared" si="184"/>
        <v>60607</v>
      </c>
      <c r="N335" s="73">
        <f t="shared" si="184"/>
        <v>63022.25</v>
      </c>
      <c r="O335" s="73">
        <f t="shared" si="184"/>
        <v>65436.5</v>
      </c>
      <c r="P335" s="73">
        <f t="shared" si="184"/>
        <v>67851.75</v>
      </c>
      <c r="Q335" s="73">
        <f t="shared" si="184"/>
        <v>70267</v>
      </c>
      <c r="R335" s="73">
        <f t="shared" si="184"/>
        <v>72682.25</v>
      </c>
      <c r="S335" s="73">
        <f t="shared" si="184"/>
        <v>75096.5</v>
      </c>
      <c r="T335" s="73">
        <f t="shared" si="184"/>
        <v>77511.75</v>
      </c>
      <c r="U335" s="73">
        <f t="shared" si="184"/>
        <v>79927</v>
      </c>
      <c r="V335" s="73">
        <f t="shared" si="184"/>
        <v>82342.25</v>
      </c>
      <c r="W335" s="73">
        <f t="shared" si="184"/>
        <v>84756.5</v>
      </c>
      <c r="X335" s="73">
        <f t="shared" si="184"/>
        <v>87171.75</v>
      </c>
      <c r="Y335" s="86">
        <f t="shared" si="184"/>
        <v>89587</v>
      </c>
      <c r="Z335" s="187"/>
      <c r="AA335" s="187"/>
      <c r="AB335" s="187"/>
      <c r="AC335" s="187"/>
      <c r="AD335" s="187"/>
      <c r="AE335" s="187"/>
      <c r="AF335" s="187"/>
      <c r="AG335" s="187"/>
      <c r="AH335" s="187"/>
      <c r="AI335" s="188"/>
      <c r="AJ335" s="72"/>
    </row>
    <row r="336" spans="2:35" s="68" customFormat="1" ht="22.5" customHeight="1">
      <c r="B336" s="160">
        <v>18</v>
      </c>
      <c r="C336" s="75" t="s">
        <v>21</v>
      </c>
      <c r="D336" s="62" t="s">
        <v>4</v>
      </c>
      <c r="E336" s="62">
        <v>12910</v>
      </c>
      <c r="F336" s="62">
        <f>E336+930</f>
        <v>13840</v>
      </c>
      <c r="G336" s="62">
        <f aca="true" t="shared" si="185" ref="G336:Y336">F336+930</f>
        <v>14770</v>
      </c>
      <c r="H336" s="62">
        <f t="shared" si="185"/>
        <v>15700</v>
      </c>
      <c r="I336" s="62">
        <f t="shared" si="185"/>
        <v>16630</v>
      </c>
      <c r="J336" s="62">
        <f t="shared" si="185"/>
        <v>17560</v>
      </c>
      <c r="K336" s="62">
        <f t="shared" si="185"/>
        <v>18490</v>
      </c>
      <c r="L336" s="62">
        <f t="shared" si="185"/>
        <v>19420</v>
      </c>
      <c r="M336" s="62">
        <f t="shared" si="185"/>
        <v>20350</v>
      </c>
      <c r="N336" s="62">
        <f t="shared" si="185"/>
        <v>21280</v>
      </c>
      <c r="O336" s="62">
        <f t="shared" si="185"/>
        <v>22210</v>
      </c>
      <c r="P336" s="62">
        <f t="shared" si="185"/>
        <v>23140</v>
      </c>
      <c r="Q336" s="62">
        <f t="shared" si="185"/>
        <v>24070</v>
      </c>
      <c r="R336" s="62">
        <f t="shared" si="185"/>
        <v>25000</v>
      </c>
      <c r="S336" s="62">
        <f t="shared" si="185"/>
        <v>25930</v>
      </c>
      <c r="T336" s="62">
        <f t="shared" si="185"/>
        <v>26860</v>
      </c>
      <c r="U336" s="62">
        <f t="shared" si="185"/>
        <v>27790</v>
      </c>
      <c r="V336" s="62">
        <f t="shared" si="185"/>
        <v>28720</v>
      </c>
      <c r="W336" s="62">
        <f t="shared" si="185"/>
        <v>29650</v>
      </c>
      <c r="X336" s="62">
        <f t="shared" si="185"/>
        <v>30580</v>
      </c>
      <c r="Y336" s="62">
        <f t="shared" si="185"/>
        <v>31510</v>
      </c>
      <c r="Z336" s="187"/>
      <c r="AA336" s="187"/>
      <c r="AB336" s="187"/>
      <c r="AC336" s="187"/>
      <c r="AD336" s="187"/>
      <c r="AE336" s="187"/>
      <c r="AF336" s="187"/>
      <c r="AG336" s="187"/>
      <c r="AH336" s="187"/>
      <c r="AI336" s="188"/>
    </row>
    <row r="337" spans="2:35" s="97" customFormat="1" ht="22.5" customHeight="1">
      <c r="B337" s="161"/>
      <c r="C337" s="87" t="s">
        <v>45</v>
      </c>
      <c r="D337" s="88" t="s">
        <v>26</v>
      </c>
      <c r="E337" s="88">
        <v>20000</v>
      </c>
      <c r="F337" s="88">
        <f>E337+1500</f>
        <v>21500</v>
      </c>
      <c r="G337" s="88">
        <f aca="true" t="shared" si="186" ref="G337:Y337">F337+1500</f>
        <v>23000</v>
      </c>
      <c r="H337" s="88">
        <f t="shared" si="186"/>
        <v>24500</v>
      </c>
      <c r="I337" s="88">
        <f t="shared" si="186"/>
        <v>26000</v>
      </c>
      <c r="J337" s="88">
        <f t="shared" si="186"/>
        <v>27500</v>
      </c>
      <c r="K337" s="88">
        <f t="shared" si="186"/>
        <v>29000</v>
      </c>
      <c r="L337" s="88">
        <f t="shared" si="186"/>
        <v>30500</v>
      </c>
      <c r="M337" s="88">
        <f t="shared" si="186"/>
        <v>32000</v>
      </c>
      <c r="N337" s="88">
        <f t="shared" si="186"/>
        <v>33500</v>
      </c>
      <c r="O337" s="88">
        <f t="shared" si="186"/>
        <v>35000</v>
      </c>
      <c r="P337" s="88">
        <f t="shared" si="186"/>
        <v>36500</v>
      </c>
      <c r="Q337" s="88">
        <f t="shared" si="186"/>
        <v>38000</v>
      </c>
      <c r="R337" s="88">
        <f t="shared" si="186"/>
        <v>39500</v>
      </c>
      <c r="S337" s="88">
        <f t="shared" si="186"/>
        <v>41000</v>
      </c>
      <c r="T337" s="88">
        <f t="shared" si="186"/>
        <v>42500</v>
      </c>
      <c r="U337" s="88">
        <f t="shared" si="186"/>
        <v>44000</v>
      </c>
      <c r="V337" s="88">
        <f t="shared" si="186"/>
        <v>45500</v>
      </c>
      <c r="W337" s="88">
        <f t="shared" si="186"/>
        <v>47000</v>
      </c>
      <c r="X337" s="88">
        <f t="shared" si="186"/>
        <v>48500</v>
      </c>
      <c r="Y337" s="88">
        <f t="shared" si="186"/>
        <v>50000</v>
      </c>
      <c r="Z337" s="187"/>
      <c r="AA337" s="187"/>
      <c r="AB337" s="187"/>
      <c r="AC337" s="187"/>
      <c r="AD337" s="187"/>
      <c r="AE337" s="187"/>
      <c r="AF337" s="187"/>
      <c r="AG337" s="187"/>
      <c r="AH337" s="187"/>
      <c r="AI337" s="188"/>
    </row>
    <row r="338" spans="2:35" s="68" customFormat="1" ht="22.5" customHeight="1">
      <c r="B338" s="161"/>
      <c r="C338" s="155" t="s">
        <v>58</v>
      </c>
      <c r="D338" s="156"/>
      <c r="E338" s="69">
        <f aca="true" t="shared" si="187" ref="E338:Y338">E336*15/100</f>
        <v>1936.5</v>
      </c>
      <c r="F338" s="69">
        <f t="shared" si="187"/>
        <v>2076</v>
      </c>
      <c r="G338" s="69">
        <f t="shared" si="187"/>
        <v>2215.5</v>
      </c>
      <c r="H338" s="69">
        <f t="shared" si="187"/>
        <v>2355</v>
      </c>
      <c r="I338" s="69">
        <f t="shared" si="187"/>
        <v>2494.5</v>
      </c>
      <c r="J338" s="69">
        <f t="shared" si="187"/>
        <v>2634</v>
      </c>
      <c r="K338" s="69">
        <f t="shared" si="187"/>
        <v>2773.5</v>
      </c>
      <c r="L338" s="69">
        <f t="shared" si="187"/>
        <v>2913</v>
      </c>
      <c r="M338" s="69">
        <f t="shared" si="187"/>
        <v>3052.5</v>
      </c>
      <c r="N338" s="69">
        <f t="shared" si="187"/>
        <v>3192</v>
      </c>
      <c r="O338" s="69">
        <f t="shared" si="187"/>
        <v>3331.5</v>
      </c>
      <c r="P338" s="69">
        <f t="shared" si="187"/>
        <v>3471</v>
      </c>
      <c r="Q338" s="69">
        <f t="shared" si="187"/>
        <v>3610.5</v>
      </c>
      <c r="R338" s="69">
        <f t="shared" si="187"/>
        <v>3750</v>
      </c>
      <c r="S338" s="69">
        <f t="shared" si="187"/>
        <v>3889.5</v>
      </c>
      <c r="T338" s="69">
        <f t="shared" si="187"/>
        <v>4029</v>
      </c>
      <c r="U338" s="69">
        <f t="shared" si="187"/>
        <v>4168.5</v>
      </c>
      <c r="V338" s="69">
        <f t="shared" si="187"/>
        <v>4308</v>
      </c>
      <c r="W338" s="69">
        <f t="shared" si="187"/>
        <v>4447.5</v>
      </c>
      <c r="X338" s="69">
        <f t="shared" si="187"/>
        <v>4587</v>
      </c>
      <c r="Y338" s="69">
        <f t="shared" si="187"/>
        <v>4726.5</v>
      </c>
      <c r="Z338" s="187"/>
      <c r="AA338" s="187"/>
      <c r="AB338" s="187"/>
      <c r="AC338" s="187"/>
      <c r="AD338" s="187"/>
      <c r="AE338" s="187"/>
      <c r="AF338" s="187"/>
      <c r="AG338" s="187"/>
      <c r="AH338" s="187"/>
      <c r="AI338" s="188"/>
    </row>
    <row r="339" spans="2:35" s="68" customFormat="1" ht="22.5" customHeight="1">
      <c r="B339" s="161"/>
      <c r="C339" s="155" t="s">
        <v>80</v>
      </c>
      <c r="D339" s="156"/>
      <c r="E339" s="69">
        <f>E337*20/100</f>
        <v>4000</v>
      </c>
      <c r="F339" s="69">
        <f aca="true" t="shared" si="188" ref="F339:Y339">F337*20/100</f>
        <v>4300</v>
      </c>
      <c r="G339" s="69">
        <f t="shared" si="188"/>
        <v>4600</v>
      </c>
      <c r="H339" s="69">
        <f t="shared" si="188"/>
        <v>4900</v>
      </c>
      <c r="I339" s="69">
        <f t="shared" si="188"/>
        <v>5200</v>
      </c>
      <c r="J339" s="69">
        <f t="shared" si="188"/>
        <v>5500</v>
      </c>
      <c r="K339" s="69">
        <f t="shared" si="188"/>
        <v>5800</v>
      </c>
      <c r="L339" s="69">
        <f t="shared" si="188"/>
        <v>6100</v>
      </c>
      <c r="M339" s="69">
        <f t="shared" si="188"/>
        <v>6400</v>
      </c>
      <c r="N339" s="69">
        <f t="shared" si="188"/>
        <v>6700</v>
      </c>
      <c r="O339" s="69">
        <f t="shared" si="188"/>
        <v>7000</v>
      </c>
      <c r="P339" s="69">
        <f t="shared" si="188"/>
        <v>7300</v>
      </c>
      <c r="Q339" s="69">
        <f t="shared" si="188"/>
        <v>7600</v>
      </c>
      <c r="R339" s="69">
        <f t="shared" si="188"/>
        <v>7900</v>
      </c>
      <c r="S339" s="69">
        <f t="shared" si="188"/>
        <v>8200</v>
      </c>
      <c r="T339" s="69">
        <f t="shared" si="188"/>
        <v>8500</v>
      </c>
      <c r="U339" s="69">
        <f t="shared" si="188"/>
        <v>8800</v>
      </c>
      <c r="V339" s="69">
        <f t="shared" si="188"/>
        <v>9100</v>
      </c>
      <c r="W339" s="69">
        <f t="shared" si="188"/>
        <v>9400</v>
      </c>
      <c r="X339" s="69">
        <f t="shared" si="188"/>
        <v>9700</v>
      </c>
      <c r="Y339" s="69">
        <f t="shared" si="188"/>
        <v>10000</v>
      </c>
      <c r="Z339" s="187"/>
      <c r="AA339" s="187"/>
      <c r="AB339" s="187"/>
      <c r="AC339" s="187"/>
      <c r="AD339" s="187"/>
      <c r="AE339" s="187"/>
      <c r="AF339" s="187"/>
      <c r="AG339" s="187"/>
      <c r="AH339" s="187"/>
      <c r="AI339" s="188"/>
    </row>
    <row r="340" spans="2:35" s="94" customFormat="1" ht="22.5" customHeight="1">
      <c r="B340" s="161"/>
      <c r="C340" s="149" t="s">
        <v>79</v>
      </c>
      <c r="D340" s="150"/>
      <c r="E340" s="145">
        <v>26000</v>
      </c>
      <c r="F340" s="145">
        <f>E340+1950</f>
        <v>27950</v>
      </c>
      <c r="G340" s="145">
        <f aca="true" t="shared" si="189" ref="G340:Y340">F340+1950</f>
        <v>29900</v>
      </c>
      <c r="H340" s="145">
        <f t="shared" si="189"/>
        <v>31850</v>
      </c>
      <c r="I340" s="145">
        <f t="shared" si="189"/>
        <v>33800</v>
      </c>
      <c r="J340" s="145">
        <f t="shared" si="189"/>
        <v>35750</v>
      </c>
      <c r="K340" s="145">
        <f t="shared" si="189"/>
        <v>37700</v>
      </c>
      <c r="L340" s="145">
        <f t="shared" si="189"/>
        <v>39650</v>
      </c>
      <c r="M340" s="145">
        <f t="shared" si="189"/>
        <v>41600</v>
      </c>
      <c r="N340" s="145">
        <f t="shared" si="189"/>
        <v>43550</v>
      </c>
      <c r="O340" s="145">
        <f t="shared" si="189"/>
        <v>45500</v>
      </c>
      <c r="P340" s="145">
        <f t="shared" si="189"/>
        <v>47450</v>
      </c>
      <c r="Q340" s="145">
        <f t="shared" si="189"/>
        <v>49400</v>
      </c>
      <c r="R340" s="145">
        <f t="shared" si="189"/>
        <v>51350</v>
      </c>
      <c r="S340" s="145">
        <f t="shared" si="189"/>
        <v>53300</v>
      </c>
      <c r="T340" s="145">
        <f t="shared" si="189"/>
        <v>55250</v>
      </c>
      <c r="U340" s="145">
        <f t="shared" si="189"/>
        <v>57200</v>
      </c>
      <c r="V340" s="145">
        <f t="shared" si="189"/>
        <v>59150</v>
      </c>
      <c r="W340" s="145">
        <f t="shared" si="189"/>
        <v>61100</v>
      </c>
      <c r="X340" s="145">
        <f t="shared" si="189"/>
        <v>63050</v>
      </c>
      <c r="Y340" s="145">
        <f t="shared" si="189"/>
        <v>65000</v>
      </c>
      <c r="Z340" s="187"/>
      <c r="AA340" s="187"/>
      <c r="AB340" s="187"/>
      <c r="AC340" s="187"/>
      <c r="AD340" s="187"/>
      <c r="AE340" s="187"/>
      <c r="AF340" s="187"/>
      <c r="AG340" s="187"/>
      <c r="AH340" s="187"/>
      <c r="AI340" s="188"/>
    </row>
    <row r="341" spans="2:36" s="96" customFormat="1" ht="22.5" customHeight="1" thickBot="1">
      <c r="B341" s="161"/>
      <c r="C341" s="163" t="s">
        <v>109</v>
      </c>
      <c r="D341" s="164"/>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87"/>
      <c r="AA341" s="187"/>
      <c r="AB341" s="187"/>
      <c r="AC341" s="187"/>
      <c r="AD341" s="187"/>
      <c r="AE341" s="187"/>
      <c r="AF341" s="187"/>
      <c r="AG341" s="187"/>
      <c r="AH341" s="187"/>
      <c r="AI341" s="188"/>
      <c r="AJ341" s="95"/>
    </row>
    <row r="342" spans="2:36" s="67" customFormat="1" ht="22.5" customHeight="1">
      <c r="B342" s="161"/>
      <c r="C342" s="157" t="s">
        <v>53</v>
      </c>
      <c r="D342" s="158"/>
      <c r="E342" s="71">
        <v>3873</v>
      </c>
      <c r="F342" s="86">
        <v>3873</v>
      </c>
      <c r="G342" s="86">
        <v>3873</v>
      </c>
      <c r="H342" s="86">
        <v>3873</v>
      </c>
      <c r="I342" s="86">
        <v>3873</v>
      </c>
      <c r="J342" s="86">
        <v>3873</v>
      </c>
      <c r="K342" s="86">
        <v>3873</v>
      </c>
      <c r="L342" s="86">
        <v>3873</v>
      </c>
      <c r="M342" s="86">
        <v>3873</v>
      </c>
      <c r="N342" s="86">
        <v>3873</v>
      </c>
      <c r="O342" s="86">
        <v>3873</v>
      </c>
      <c r="P342" s="86">
        <v>3873</v>
      </c>
      <c r="Q342" s="86">
        <v>3873</v>
      </c>
      <c r="R342" s="86">
        <v>3873</v>
      </c>
      <c r="S342" s="86">
        <v>3873</v>
      </c>
      <c r="T342" s="86">
        <v>3873</v>
      </c>
      <c r="U342" s="86">
        <v>3873</v>
      </c>
      <c r="V342" s="86">
        <v>3873</v>
      </c>
      <c r="W342" s="86">
        <v>3873</v>
      </c>
      <c r="X342" s="86">
        <v>3873</v>
      </c>
      <c r="Y342" s="86">
        <v>3873</v>
      </c>
      <c r="Z342" s="187"/>
      <c r="AA342" s="187"/>
      <c r="AB342" s="187"/>
      <c r="AC342" s="187"/>
      <c r="AD342" s="187"/>
      <c r="AE342" s="187"/>
      <c r="AF342" s="187"/>
      <c r="AG342" s="187"/>
      <c r="AH342" s="187"/>
      <c r="AI342" s="188"/>
      <c r="AJ342" s="72"/>
    </row>
    <row r="343" spans="2:36" s="67" customFormat="1" ht="22.5" customHeight="1" thickBot="1">
      <c r="B343" s="161"/>
      <c r="C343" s="157" t="s">
        <v>54</v>
      </c>
      <c r="D343" s="158"/>
      <c r="E343" s="77">
        <v>2421</v>
      </c>
      <c r="F343" s="78">
        <v>2595</v>
      </c>
      <c r="G343" s="78">
        <v>2769</v>
      </c>
      <c r="H343" s="78">
        <v>2944</v>
      </c>
      <c r="I343" s="78">
        <v>3118</v>
      </c>
      <c r="J343" s="78">
        <v>3293</v>
      </c>
      <c r="K343" s="78">
        <v>3467</v>
      </c>
      <c r="L343" s="78">
        <v>3641</v>
      </c>
      <c r="M343" s="78">
        <v>3816</v>
      </c>
      <c r="N343" s="78">
        <v>3990</v>
      </c>
      <c r="O343" s="78">
        <v>4164</v>
      </c>
      <c r="P343" s="78">
        <v>4339</v>
      </c>
      <c r="Q343" s="78">
        <v>4513</v>
      </c>
      <c r="R343" s="78">
        <v>4688</v>
      </c>
      <c r="S343" s="78">
        <v>4862</v>
      </c>
      <c r="T343" s="78">
        <v>5036</v>
      </c>
      <c r="U343" s="78">
        <v>5211</v>
      </c>
      <c r="V343" s="78">
        <v>5385</v>
      </c>
      <c r="W343" s="78">
        <v>5559</v>
      </c>
      <c r="X343" s="78">
        <v>5734</v>
      </c>
      <c r="Y343" s="78">
        <v>5908</v>
      </c>
      <c r="Z343" s="187"/>
      <c r="AA343" s="187"/>
      <c r="AB343" s="187"/>
      <c r="AC343" s="187"/>
      <c r="AD343" s="187"/>
      <c r="AE343" s="187"/>
      <c r="AF343" s="187"/>
      <c r="AG343" s="187"/>
      <c r="AH343" s="187"/>
      <c r="AI343" s="188"/>
      <c r="AJ343" s="72"/>
    </row>
    <row r="344" spans="2:36" s="67" customFormat="1" ht="22.5" customHeight="1">
      <c r="B344" s="161"/>
      <c r="C344" s="157" t="s">
        <v>81</v>
      </c>
      <c r="D344" s="158"/>
      <c r="E344" s="71">
        <f aca="true" t="shared" si="190" ref="E344:Y344">E336/2</f>
        <v>6455</v>
      </c>
      <c r="F344" s="71">
        <f t="shared" si="190"/>
        <v>6920</v>
      </c>
      <c r="G344" s="71">
        <f t="shared" si="190"/>
        <v>7385</v>
      </c>
      <c r="H344" s="71">
        <f t="shared" si="190"/>
        <v>7850</v>
      </c>
      <c r="I344" s="71">
        <f t="shared" si="190"/>
        <v>8315</v>
      </c>
      <c r="J344" s="71">
        <f t="shared" si="190"/>
        <v>8780</v>
      </c>
      <c r="K344" s="71">
        <f t="shared" si="190"/>
        <v>9245</v>
      </c>
      <c r="L344" s="71">
        <f t="shared" si="190"/>
        <v>9710</v>
      </c>
      <c r="M344" s="71">
        <f t="shared" si="190"/>
        <v>10175</v>
      </c>
      <c r="N344" s="71">
        <f t="shared" si="190"/>
        <v>10640</v>
      </c>
      <c r="O344" s="71">
        <f t="shared" si="190"/>
        <v>11105</v>
      </c>
      <c r="P344" s="71">
        <f t="shared" si="190"/>
        <v>11570</v>
      </c>
      <c r="Q344" s="71">
        <f t="shared" si="190"/>
        <v>12035</v>
      </c>
      <c r="R344" s="71">
        <f t="shared" si="190"/>
        <v>12500</v>
      </c>
      <c r="S344" s="71">
        <f t="shared" si="190"/>
        <v>12965</v>
      </c>
      <c r="T344" s="71">
        <f t="shared" si="190"/>
        <v>13430</v>
      </c>
      <c r="U344" s="71">
        <f t="shared" si="190"/>
        <v>13895</v>
      </c>
      <c r="V344" s="71">
        <f t="shared" si="190"/>
        <v>14360</v>
      </c>
      <c r="W344" s="71">
        <f t="shared" si="190"/>
        <v>14825</v>
      </c>
      <c r="X344" s="71">
        <f t="shared" si="190"/>
        <v>15290</v>
      </c>
      <c r="Y344" s="71">
        <f t="shared" si="190"/>
        <v>15755</v>
      </c>
      <c r="Z344" s="187"/>
      <c r="AA344" s="187"/>
      <c r="AB344" s="187"/>
      <c r="AC344" s="187"/>
      <c r="AD344" s="187"/>
      <c r="AE344" s="187"/>
      <c r="AF344" s="187"/>
      <c r="AG344" s="187"/>
      <c r="AH344" s="187"/>
      <c r="AI344" s="188"/>
      <c r="AJ344" s="72"/>
    </row>
    <row r="345" spans="2:36" s="67" customFormat="1" ht="22.5" customHeight="1">
      <c r="B345" s="161"/>
      <c r="C345" s="157" t="s">
        <v>82</v>
      </c>
      <c r="D345" s="158"/>
      <c r="E345" s="71">
        <v>5000</v>
      </c>
      <c r="F345" s="71">
        <v>5000</v>
      </c>
      <c r="G345" s="71">
        <v>5000</v>
      </c>
      <c r="H345" s="71">
        <v>5000</v>
      </c>
      <c r="I345" s="71">
        <v>5000</v>
      </c>
      <c r="J345" s="71">
        <v>5000</v>
      </c>
      <c r="K345" s="71">
        <v>5000</v>
      </c>
      <c r="L345" s="71">
        <v>5000</v>
      </c>
      <c r="M345" s="71">
        <v>5000</v>
      </c>
      <c r="N345" s="71">
        <v>5000</v>
      </c>
      <c r="O345" s="71">
        <v>5000</v>
      </c>
      <c r="P345" s="71">
        <v>5000</v>
      </c>
      <c r="Q345" s="71">
        <v>5000</v>
      </c>
      <c r="R345" s="71">
        <v>5000</v>
      </c>
      <c r="S345" s="71">
        <v>5000</v>
      </c>
      <c r="T345" s="71">
        <v>5000</v>
      </c>
      <c r="U345" s="71">
        <v>5000</v>
      </c>
      <c r="V345" s="71">
        <v>5000</v>
      </c>
      <c r="W345" s="71">
        <v>5000</v>
      </c>
      <c r="X345" s="71">
        <v>5000</v>
      </c>
      <c r="Y345" s="71">
        <v>5000</v>
      </c>
      <c r="Z345" s="187"/>
      <c r="AA345" s="187"/>
      <c r="AB345" s="187"/>
      <c r="AC345" s="187"/>
      <c r="AD345" s="187"/>
      <c r="AE345" s="187"/>
      <c r="AF345" s="187"/>
      <c r="AG345" s="187"/>
      <c r="AH345" s="187"/>
      <c r="AI345" s="188"/>
      <c r="AJ345" s="72"/>
    </row>
    <row r="346" spans="2:36" s="67" customFormat="1" ht="22.5" customHeight="1">
      <c r="B346" s="161"/>
      <c r="C346" s="157" t="s">
        <v>83</v>
      </c>
      <c r="D346" s="158"/>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187"/>
      <c r="AA346" s="187"/>
      <c r="AB346" s="187"/>
      <c r="AC346" s="187"/>
      <c r="AD346" s="187"/>
      <c r="AE346" s="187"/>
      <c r="AF346" s="187"/>
      <c r="AG346" s="187"/>
      <c r="AH346" s="187"/>
      <c r="AI346" s="188"/>
      <c r="AJ346" s="72"/>
    </row>
    <row r="347" spans="2:36" s="67" customFormat="1" ht="22.5" customHeight="1">
      <c r="B347" s="161"/>
      <c r="C347" s="157" t="s">
        <v>55</v>
      </c>
      <c r="D347" s="158"/>
      <c r="E347" s="71">
        <v>0</v>
      </c>
      <c r="F347" s="71">
        <v>0</v>
      </c>
      <c r="G347" s="71">
        <v>0</v>
      </c>
      <c r="H347" s="71">
        <v>0</v>
      </c>
      <c r="I347" s="71">
        <v>0</v>
      </c>
      <c r="J347" s="71">
        <v>0</v>
      </c>
      <c r="K347" s="71">
        <v>0</v>
      </c>
      <c r="L347" s="71">
        <v>0</v>
      </c>
      <c r="M347" s="71">
        <v>0</v>
      </c>
      <c r="N347" s="71">
        <v>0</v>
      </c>
      <c r="O347" s="71">
        <v>0</v>
      </c>
      <c r="P347" s="71">
        <v>0</v>
      </c>
      <c r="Q347" s="71">
        <v>0</v>
      </c>
      <c r="R347" s="71">
        <v>0</v>
      </c>
      <c r="S347" s="71">
        <v>0</v>
      </c>
      <c r="T347" s="71">
        <v>0</v>
      </c>
      <c r="U347" s="71">
        <v>0</v>
      </c>
      <c r="V347" s="71">
        <v>0</v>
      </c>
      <c r="W347" s="71">
        <v>0</v>
      </c>
      <c r="X347" s="71">
        <v>0</v>
      </c>
      <c r="Y347" s="71">
        <v>0</v>
      </c>
      <c r="Z347" s="187"/>
      <c r="AA347" s="187"/>
      <c r="AB347" s="187"/>
      <c r="AC347" s="187"/>
      <c r="AD347" s="187"/>
      <c r="AE347" s="187"/>
      <c r="AF347" s="187"/>
      <c r="AG347" s="187"/>
      <c r="AH347" s="187"/>
      <c r="AI347" s="188"/>
      <c r="AJ347" s="72"/>
    </row>
    <row r="348" spans="2:36" s="67" customFormat="1" ht="22.5" customHeight="1">
      <c r="B348" s="161"/>
      <c r="C348" s="157" t="s">
        <v>84</v>
      </c>
      <c r="D348" s="158"/>
      <c r="E348" s="71">
        <v>0</v>
      </c>
      <c r="F348" s="71">
        <v>0</v>
      </c>
      <c r="G348" s="71">
        <v>0</v>
      </c>
      <c r="H348" s="71">
        <v>0</v>
      </c>
      <c r="I348" s="71">
        <v>0</v>
      </c>
      <c r="J348" s="71">
        <v>0</v>
      </c>
      <c r="K348" s="71">
        <v>0</v>
      </c>
      <c r="L348" s="71">
        <v>0</v>
      </c>
      <c r="M348" s="71">
        <v>0</v>
      </c>
      <c r="N348" s="71">
        <v>0</v>
      </c>
      <c r="O348" s="71">
        <v>0</v>
      </c>
      <c r="P348" s="71">
        <v>0</v>
      </c>
      <c r="Q348" s="71">
        <v>0</v>
      </c>
      <c r="R348" s="71">
        <v>0</v>
      </c>
      <c r="S348" s="71">
        <v>0</v>
      </c>
      <c r="T348" s="71">
        <v>0</v>
      </c>
      <c r="U348" s="71">
        <v>0</v>
      </c>
      <c r="V348" s="71">
        <v>0</v>
      </c>
      <c r="W348" s="71">
        <v>0</v>
      </c>
      <c r="X348" s="71">
        <v>0</v>
      </c>
      <c r="Y348" s="71">
        <v>0</v>
      </c>
      <c r="Z348" s="187"/>
      <c r="AA348" s="187"/>
      <c r="AB348" s="187"/>
      <c r="AC348" s="187"/>
      <c r="AD348" s="187"/>
      <c r="AE348" s="187"/>
      <c r="AF348" s="187"/>
      <c r="AG348" s="187"/>
      <c r="AH348" s="187"/>
      <c r="AI348" s="188"/>
      <c r="AJ348" s="72"/>
    </row>
    <row r="349" spans="2:36" s="67" customFormat="1" ht="22.5" customHeight="1">
      <c r="B349" s="161"/>
      <c r="C349" s="157" t="s">
        <v>66</v>
      </c>
      <c r="D349" s="158"/>
      <c r="E349" s="71">
        <v>0</v>
      </c>
      <c r="F349" s="71">
        <v>0</v>
      </c>
      <c r="G349" s="71">
        <v>0</v>
      </c>
      <c r="H349" s="71">
        <v>0</v>
      </c>
      <c r="I349" s="71">
        <v>0</v>
      </c>
      <c r="J349" s="71">
        <v>0</v>
      </c>
      <c r="K349" s="71">
        <v>0</v>
      </c>
      <c r="L349" s="71">
        <v>0</v>
      </c>
      <c r="M349" s="71">
        <v>0</v>
      </c>
      <c r="N349" s="71">
        <v>0</v>
      </c>
      <c r="O349" s="71">
        <v>0</v>
      </c>
      <c r="P349" s="71">
        <v>0</v>
      </c>
      <c r="Q349" s="71">
        <v>0</v>
      </c>
      <c r="R349" s="71">
        <v>0</v>
      </c>
      <c r="S349" s="71">
        <v>0</v>
      </c>
      <c r="T349" s="71">
        <v>0</v>
      </c>
      <c r="U349" s="71">
        <v>0</v>
      </c>
      <c r="V349" s="71">
        <v>0</v>
      </c>
      <c r="W349" s="71">
        <v>0</v>
      </c>
      <c r="X349" s="71">
        <v>0</v>
      </c>
      <c r="Y349" s="71">
        <v>0</v>
      </c>
      <c r="Z349" s="187"/>
      <c r="AA349" s="187"/>
      <c r="AB349" s="187"/>
      <c r="AC349" s="187"/>
      <c r="AD349" s="187"/>
      <c r="AE349" s="187"/>
      <c r="AF349" s="187"/>
      <c r="AG349" s="187"/>
      <c r="AH349" s="187"/>
      <c r="AI349" s="188"/>
      <c r="AJ349" s="72"/>
    </row>
    <row r="350" spans="2:36" s="67" customFormat="1" ht="22.5" customHeight="1">
      <c r="B350" s="161"/>
      <c r="C350" s="157" t="s">
        <v>85</v>
      </c>
      <c r="D350" s="158"/>
      <c r="E350" s="71">
        <v>0</v>
      </c>
      <c r="F350" s="71">
        <v>0</v>
      </c>
      <c r="G350" s="71">
        <v>0</v>
      </c>
      <c r="H350" s="71">
        <v>0</v>
      </c>
      <c r="I350" s="71">
        <v>0</v>
      </c>
      <c r="J350" s="71">
        <v>0</v>
      </c>
      <c r="K350" s="71">
        <v>0</v>
      </c>
      <c r="L350" s="71">
        <v>0</v>
      </c>
      <c r="M350" s="71">
        <v>0</v>
      </c>
      <c r="N350" s="71">
        <v>0</v>
      </c>
      <c r="O350" s="71">
        <v>0</v>
      </c>
      <c r="P350" s="71">
        <v>0</v>
      </c>
      <c r="Q350" s="71">
        <v>0</v>
      </c>
      <c r="R350" s="71">
        <v>0</v>
      </c>
      <c r="S350" s="71">
        <v>0</v>
      </c>
      <c r="T350" s="71">
        <v>0</v>
      </c>
      <c r="U350" s="71">
        <v>0</v>
      </c>
      <c r="V350" s="71">
        <v>0</v>
      </c>
      <c r="W350" s="71">
        <v>0</v>
      </c>
      <c r="X350" s="71">
        <v>0</v>
      </c>
      <c r="Y350" s="71">
        <v>0</v>
      </c>
      <c r="Z350" s="187"/>
      <c r="AA350" s="187"/>
      <c r="AB350" s="187"/>
      <c r="AC350" s="187"/>
      <c r="AD350" s="187"/>
      <c r="AE350" s="187"/>
      <c r="AF350" s="187"/>
      <c r="AG350" s="187"/>
      <c r="AH350" s="187"/>
      <c r="AI350" s="188"/>
      <c r="AJ350" s="72"/>
    </row>
    <row r="351" spans="2:36" s="67" customFormat="1" ht="22.5" customHeight="1">
      <c r="B351" s="161"/>
      <c r="C351" s="157" t="s">
        <v>86</v>
      </c>
      <c r="D351" s="158"/>
      <c r="E351" s="71">
        <v>1000</v>
      </c>
      <c r="F351" s="71">
        <v>1000</v>
      </c>
      <c r="G351" s="71">
        <v>1000</v>
      </c>
      <c r="H351" s="71">
        <v>1000</v>
      </c>
      <c r="I351" s="71">
        <v>1000</v>
      </c>
      <c r="J351" s="71">
        <v>1000</v>
      </c>
      <c r="K351" s="71">
        <v>1000</v>
      </c>
      <c r="L351" s="71">
        <v>1000</v>
      </c>
      <c r="M351" s="71">
        <v>1000</v>
      </c>
      <c r="N351" s="71">
        <v>1000</v>
      </c>
      <c r="O351" s="71">
        <v>1000</v>
      </c>
      <c r="P351" s="71">
        <v>1000</v>
      </c>
      <c r="Q351" s="71">
        <v>1000</v>
      </c>
      <c r="R351" s="71">
        <v>1000</v>
      </c>
      <c r="S351" s="71">
        <v>1000</v>
      </c>
      <c r="T351" s="71">
        <v>1000</v>
      </c>
      <c r="U351" s="71">
        <v>1000</v>
      </c>
      <c r="V351" s="71">
        <v>1000</v>
      </c>
      <c r="W351" s="71">
        <v>1000</v>
      </c>
      <c r="X351" s="71">
        <v>1000</v>
      </c>
      <c r="Y351" s="71">
        <v>1000</v>
      </c>
      <c r="Z351" s="187"/>
      <c r="AA351" s="187"/>
      <c r="AB351" s="187"/>
      <c r="AC351" s="187"/>
      <c r="AD351" s="187"/>
      <c r="AE351" s="187"/>
      <c r="AF351" s="187"/>
      <c r="AG351" s="187"/>
      <c r="AH351" s="187"/>
      <c r="AI351" s="188"/>
      <c r="AJ351" s="72"/>
    </row>
    <row r="352" spans="2:36" s="67" customFormat="1" ht="22.5" customHeight="1">
      <c r="B352" s="161"/>
      <c r="C352" s="157" t="s">
        <v>114</v>
      </c>
      <c r="D352" s="158"/>
      <c r="E352" s="71">
        <f aca="true" t="shared" si="191" ref="E352:Y352">E337*10/100</f>
        <v>2000</v>
      </c>
      <c r="F352" s="71">
        <f t="shared" si="191"/>
        <v>2150</v>
      </c>
      <c r="G352" s="71">
        <f t="shared" si="191"/>
        <v>2300</v>
      </c>
      <c r="H352" s="71">
        <f t="shared" si="191"/>
        <v>2450</v>
      </c>
      <c r="I352" s="71">
        <f t="shared" si="191"/>
        <v>2600</v>
      </c>
      <c r="J352" s="71">
        <f t="shared" si="191"/>
        <v>2750</v>
      </c>
      <c r="K352" s="71">
        <f t="shared" si="191"/>
        <v>2900</v>
      </c>
      <c r="L352" s="71">
        <f t="shared" si="191"/>
        <v>3050</v>
      </c>
      <c r="M352" s="71">
        <f t="shared" si="191"/>
        <v>3200</v>
      </c>
      <c r="N352" s="71">
        <f t="shared" si="191"/>
        <v>3350</v>
      </c>
      <c r="O352" s="71">
        <f t="shared" si="191"/>
        <v>3500</v>
      </c>
      <c r="P352" s="71">
        <f t="shared" si="191"/>
        <v>3650</v>
      </c>
      <c r="Q352" s="71">
        <f t="shared" si="191"/>
        <v>3800</v>
      </c>
      <c r="R352" s="71">
        <f t="shared" si="191"/>
        <v>3950</v>
      </c>
      <c r="S352" s="71">
        <f t="shared" si="191"/>
        <v>4100</v>
      </c>
      <c r="T352" s="71">
        <f t="shared" si="191"/>
        <v>4250</v>
      </c>
      <c r="U352" s="71">
        <f t="shared" si="191"/>
        <v>4400</v>
      </c>
      <c r="V352" s="71">
        <f t="shared" si="191"/>
        <v>4550</v>
      </c>
      <c r="W352" s="71">
        <f t="shared" si="191"/>
        <v>4700</v>
      </c>
      <c r="X352" s="71">
        <f t="shared" si="191"/>
        <v>4850</v>
      </c>
      <c r="Y352" s="71">
        <f t="shared" si="191"/>
        <v>5000</v>
      </c>
      <c r="Z352" s="187"/>
      <c r="AA352" s="187"/>
      <c r="AB352" s="187"/>
      <c r="AC352" s="187"/>
      <c r="AD352" s="187"/>
      <c r="AE352" s="187"/>
      <c r="AF352" s="187"/>
      <c r="AG352" s="187"/>
      <c r="AH352" s="187"/>
      <c r="AI352" s="188"/>
      <c r="AJ352" s="72"/>
    </row>
    <row r="353" spans="2:36" s="67" customFormat="1" ht="22.5" customHeight="1">
      <c r="B353" s="161"/>
      <c r="C353" s="157" t="s">
        <v>89</v>
      </c>
      <c r="D353" s="158"/>
      <c r="E353" s="71">
        <f>E352</f>
        <v>2000</v>
      </c>
      <c r="F353" s="71">
        <f aca="true" t="shared" si="192" ref="F353:Y353">F352</f>
        <v>2150</v>
      </c>
      <c r="G353" s="71">
        <f t="shared" si="192"/>
        <v>2300</v>
      </c>
      <c r="H353" s="71">
        <f t="shared" si="192"/>
        <v>2450</v>
      </c>
      <c r="I353" s="71">
        <f t="shared" si="192"/>
        <v>2600</v>
      </c>
      <c r="J353" s="71">
        <f t="shared" si="192"/>
        <v>2750</v>
      </c>
      <c r="K353" s="71">
        <f t="shared" si="192"/>
        <v>2900</v>
      </c>
      <c r="L353" s="71">
        <f t="shared" si="192"/>
        <v>3050</v>
      </c>
      <c r="M353" s="71">
        <f t="shared" si="192"/>
        <v>3200</v>
      </c>
      <c r="N353" s="71">
        <f t="shared" si="192"/>
        <v>3350</v>
      </c>
      <c r="O353" s="71">
        <f t="shared" si="192"/>
        <v>3500</v>
      </c>
      <c r="P353" s="71">
        <f t="shared" si="192"/>
        <v>3650</v>
      </c>
      <c r="Q353" s="71">
        <f t="shared" si="192"/>
        <v>3800</v>
      </c>
      <c r="R353" s="71">
        <f t="shared" si="192"/>
        <v>3950</v>
      </c>
      <c r="S353" s="71">
        <f t="shared" si="192"/>
        <v>4100</v>
      </c>
      <c r="T353" s="71">
        <f t="shared" si="192"/>
        <v>4250</v>
      </c>
      <c r="U353" s="71">
        <f t="shared" si="192"/>
        <v>4400</v>
      </c>
      <c r="V353" s="71">
        <f t="shared" si="192"/>
        <v>4550</v>
      </c>
      <c r="W353" s="71">
        <f t="shared" si="192"/>
        <v>4700</v>
      </c>
      <c r="X353" s="71">
        <f t="shared" si="192"/>
        <v>4850</v>
      </c>
      <c r="Y353" s="71">
        <f t="shared" si="192"/>
        <v>5000</v>
      </c>
      <c r="Z353" s="187"/>
      <c r="AA353" s="187"/>
      <c r="AB353" s="187"/>
      <c r="AC353" s="187"/>
      <c r="AD353" s="187"/>
      <c r="AE353" s="187"/>
      <c r="AF353" s="187"/>
      <c r="AG353" s="187"/>
      <c r="AH353" s="187"/>
      <c r="AI353" s="188"/>
      <c r="AJ353" s="72"/>
    </row>
    <row r="354" spans="2:36" s="67" customFormat="1" ht="22.5" customHeight="1">
      <c r="B354" s="161"/>
      <c r="C354" s="157" t="s">
        <v>90</v>
      </c>
      <c r="D354" s="158"/>
      <c r="E354" s="71">
        <f>E340*7.5/100</f>
        <v>1950</v>
      </c>
      <c r="F354" s="73">
        <f>F340*7.5/100</f>
        <v>2096.25</v>
      </c>
      <c r="G354" s="73">
        <f aca="true" t="shared" si="193" ref="G354:Y354">G340*7.5/100</f>
        <v>2242.5</v>
      </c>
      <c r="H354" s="73">
        <f t="shared" si="193"/>
        <v>2388.75</v>
      </c>
      <c r="I354" s="73">
        <f t="shared" si="193"/>
        <v>2535</v>
      </c>
      <c r="J354" s="73">
        <f t="shared" si="193"/>
        <v>2681.25</v>
      </c>
      <c r="K354" s="73">
        <f t="shared" si="193"/>
        <v>2827.5</v>
      </c>
      <c r="L354" s="73">
        <f t="shared" si="193"/>
        <v>2973.75</v>
      </c>
      <c r="M354" s="73">
        <f t="shared" si="193"/>
        <v>3120</v>
      </c>
      <c r="N354" s="73">
        <f t="shared" si="193"/>
        <v>3266.25</v>
      </c>
      <c r="O354" s="73">
        <f t="shared" si="193"/>
        <v>3412.5</v>
      </c>
      <c r="P354" s="73">
        <f t="shared" si="193"/>
        <v>3558.75</v>
      </c>
      <c r="Q354" s="73">
        <f t="shared" si="193"/>
        <v>3705</v>
      </c>
      <c r="R354" s="73">
        <f t="shared" si="193"/>
        <v>3851.25</v>
      </c>
      <c r="S354" s="73">
        <f t="shared" si="193"/>
        <v>3997.5</v>
      </c>
      <c r="T354" s="73">
        <f t="shared" si="193"/>
        <v>4143.75</v>
      </c>
      <c r="U354" s="73">
        <f t="shared" si="193"/>
        <v>4290</v>
      </c>
      <c r="V354" s="73">
        <f t="shared" si="193"/>
        <v>4436.25</v>
      </c>
      <c r="W354" s="73">
        <f t="shared" si="193"/>
        <v>4582.5</v>
      </c>
      <c r="X354" s="73">
        <f t="shared" si="193"/>
        <v>4728.75</v>
      </c>
      <c r="Y354" s="73">
        <f t="shared" si="193"/>
        <v>4875</v>
      </c>
      <c r="Z354" s="187"/>
      <c r="AA354" s="187"/>
      <c r="AB354" s="187"/>
      <c r="AC354" s="187"/>
      <c r="AD354" s="187"/>
      <c r="AE354" s="187"/>
      <c r="AF354" s="187"/>
      <c r="AG354" s="187"/>
      <c r="AH354" s="187"/>
      <c r="AI354" s="188"/>
      <c r="AJ354" s="72"/>
    </row>
    <row r="355" spans="2:36" s="67" customFormat="1" ht="22.5" customHeight="1" thickBot="1">
      <c r="B355" s="162"/>
      <c r="C355" s="157" t="s">
        <v>60</v>
      </c>
      <c r="D355" s="158"/>
      <c r="E355" s="71">
        <f>SUM(E340:E354)</f>
        <v>50699</v>
      </c>
      <c r="F355" s="86">
        <f aca="true" t="shared" si="194" ref="F355:Y355">SUM(F340:F354)</f>
        <v>53734.25</v>
      </c>
      <c r="G355" s="86">
        <f t="shared" si="194"/>
        <v>56769.5</v>
      </c>
      <c r="H355" s="86">
        <f t="shared" si="194"/>
        <v>59805.75</v>
      </c>
      <c r="I355" s="86">
        <f t="shared" si="194"/>
        <v>62841</v>
      </c>
      <c r="J355" s="86">
        <f t="shared" si="194"/>
        <v>65877.25</v>
      </c>
      <c r="K355" s="86">
        <f t="shared" si="194"/>
        <v>68912.5</v>
      </c>
      <c r="L355" s="86">
        <f t="shared" si="194"/>
        <v>71947.75</v>
      </c>
      <c r="M355" s="86">
        <f t="shared" si="194"/>
        <v>74984</v>
      </c>
      <c r="N355" s="86">
        <f t="shared" si="194"/>
        <v>78019.25</v>
      </c>
      <c r="O355" s="86">
        <f t="shared" si="194"/>
        <v>81054.5</v>
      </c>
      <c r="P355" s="86">
        <f t="shared" si="194"/>
        <v>84090.75</v>
      </c>
      <c r="Q355" s="86">
        <f t="shared" si="194"/>
        <v>87126</v>
      </c>
      <c r="R355" s="86">
        <f t="shared" si="194"/>
        <v>90162.25</v>
      </c>
      <c r="S355" s="86">
        <f t="shared" si="194"/>
        <v>93197.5</v>
      </c>
      <c r="T355" s="86">
        <f t="shared" si="194"/>
        <v>96232.75</v>
      </c>
      <c r="U355" s="86">
        <f t="shared" si="194"/>
        <v>99269</v>
      </c>
      <c r="V355" s="86">
        <f t="shared" si="194"/>
        <v>102304.25</v>
      </c>
      <c r="W355" s="86">
        <f t="shared" si="194"/>
        <v>105339.5</v>
      </c>
      <c r="X355" s="86">
        <f t="shared" si="194"/>
        <v>108375.75</v>
      </c>
      <c r="Y355" s="86">
        <f t="shared" si="194"/>
        <v>111411</v>
      </c>
      <c r="Z355" s="187"/>
      <c r="AA355" s="187"/>
      <c r="AB355" s="187"/>
      <c r="AC355" s="187"/>
      <c r="AD355" s="187"/>
      <c r="AE355" s="187"/>
      <c r="AF355" s="187"/>
      <c r="AG355" s="187"/>
      <c r="AH355" s="187"/>
      <c r="AI355" s="188"/>
      <c r="AJ355" s="72"/>
    </row>
    <row r="356" spans="2:35" s="68" customFormat="1" ht="22.5" customHeight="1">
      <c r="B356" s="151">
        <v>19</v>
      </c>
      <c r="C356" s="75" t="s">
        <v>22</v>
      </c>
      <c r="D356" s="62" t="s">
        <v>4</v>
      </c>
      <c r="E356" s="62">
        <v>19680</v>
      </c>
      <c r="F356" s="62">
        <f>E356+970</f>
        <v>20650</v>
      </c>
      <c r="G356" s="62">
        <f aca="true" t="shared" si="195" ref="G356:Y356">F356+970</f>
        <v>21620</v>
      </c>
      <c r="H356" s="62">
        <f t="shared" si="195"/>
        <v>22590</v>
      </c>
      <c r="I356" s="62">
        <f t="shared" si="195"/>
        <v>23560</v>
      </c>
      <c r="J356" s="62">
        <f t="shared" si="195"/>
        <v>24530</v>
      </c>
      <c r="K356" s="62">
        <f t="shared" si="195"/>
        <v>25500</v>
      </c>
      <c r="L356" s="62">
        <f t="shared" si="195"/>
        <v>26470</v>
      </c>
      <c r="M356" s="62">
        <f t="shared" si="195"/>
        <v>27440</v>
      </c>
      <c r="N356" s="62">
        <f t="shared" si="195"/>
        <v>28410</v>
      </c>
      <c r="O356" s="62">
        <f t="shared" si="195"/>
        <v>29380</v>
      </c>
      <c r="P356" s="62">
        <f t="shared" si="195"/>
        <v>30350</v>
      </c>
      <c r="Q356" s="62">
        <f t="shared" si="195"/>
        <v>31320</v>
      </c>
      <c r="R356" s="62">
        <f t="shared" si="195"/>
        <v>32290</v>
      </c>
      <c r="S356" s="62">
        <f t="shared" si="195"/>
        <v>33260</v>
      </c>
      <c r="T356" s="62">
        <f t="shared" si="195"/>
        <v>34230</v>
      </c>
      <c r="U356" s="62">
        <f t="shared" si="195"/>
        <v>35200</v>
      </c>
      <c r="V356" s="62">
        <f t="shared" si="195"/>
        <v>36170</v>
      </c>
      <c r="W356" s="62">
        <f t="shared" si="195"/>
        <v>37140</v>
      </c>
      <c r="X356" s="62">
        <f t="shared" si="195"/>
        <v>38110</v>
      </c>
      <c r="Y356" s="62">
        <f t="shared" si="195"/>
        <v>39080</v>
      </c>
      <c r="Z356" s="187"/>
      <c r="AA356" s="187"/>
      <c r="AB356" s="187"/>
      <c r="AC356" s="187"/>
      <c r="AD356" s="187"/>
      <c r="AE356" s="187"/>
      <c r="AF356" s="187"/>
      <c r="AG356" s="187"/>
      <c r="AH356" s="187"/>
      <c r="AI356" s="188"/>
    </row>
    <row r="357" spans="2:35" s="97" customFormat="1" ht="22.5" customHeight="1">
      <c r="B357" s="152"/>
      <c r="C357" s="87" t="s">
        <v>46</v>
      </c>
      <c r="D357" s="88" t="s">
        <v>26</v>
      </c>
      <c r="E357" s="88">
        <v>31000</v>
      </c>
      <c r="F357" s="88">
        <f>E357+1600</f>
        <v>32600</v>
      </c>
      <c r="G357" s="88">
        <f aca="true" t="shared" si="196" ref="G357:Y357">F357+1600</f>
        <v>34200</v>
      </c>
      <c r="H357" s="88">
        <f t="shared" si="196"/>
        <v>35800</v>
      </c>
      <c r="I357" s="88">
        <f t="shared" si="196"/>
        <v>37400</v>
      </c>
      <c r="J357" s="88">
        <f t="shared" si="196"/>
        <v>39000</v>
      </c>
      <c r="K357" s="88">
        <f t="shared" si="196"/>
        <v>40600</v>
      </c>
      <c r="L357" s="88">
        <f t="shared" si="196"/>
        <v>42200</v>
      </c>
      <c r="M357" s="88">
        <f t="shared" si="196"/>
        <v>43800</v>
      </c>
      <c r="N357" s="88">
        <f t="shared" si="196"/>
        <v>45400</v>
      </c>
      <c r="O357" s="88">
        <f t="shared" si="196"/>
        <v>47000</v>
      </c>
      <c r="P357" s="88">
        <f t="shared" si="196"/>
        <v>48600</v>
      </c>
      <c r="Q357" s="88">
        <f t="shared" si="196"/>
        <v>50200</v>
      </c>
      <c r="R357" s="88">
        <f t="shared" si="196"/>
        <v>51800</v>
      </c>
      <c r="S357" s="88">
        <f t="shared" si="196"/>
        <v>53400</v>
      </c>
      <c r="T357" s="88">
        <f t="shared" si="196"/>
        <v>55000</v>
      </c>
      <c r="U357" s="88">
        <f t="shared" si="196"/>
        <v>56600</v>
      </c>
      <c r="V357" s="88">
        <f t="shared" si="196"/>
        <v>58200</v>
      </c>
      <c r="W357" s="88">
        <f t="shared" si="196"/>
        <v>59800</v>
      </c>
      <c r="X357" s="88">
        <f t="shared" si="196"/>
        <v>61400</v>
      </c>
      <c r="Y357" s="88">
        <f t="shared" si="196"/>
        <v>63000</v>
      </c>
      <c r="Z357" s="187"/>
      <c r="AA357" s="187"/>
      <c r="AB357" s="187"/>
      <c r="AC357" s="187"/>
      <c r="AD357" s="187"/>
      <c r="AE357" s="187"/>
      <c r="AF357" s="187"/>
      <c r="AG357" s="187"/>
      <c r="AH357" s="187"/>
      <c r="AI357" s="188"/>
    </row>
    <row r="358" spans="2:35" s="68" customFormat="1" ht="22.5" customHeight="1">
      <c r="B358" s="152"/>
      <c r="C358" s="155" t="s">
        <v>58</v>
      </c>
      <c r="D358" s="156"/>
      <c r="E358" s="69">
        <f aca="true" t="shared" si="197" ref="E358:Y358">E356*15/100</f>
        <v>2952</v>
      </c>
      <c r="F358" s="69">
        <f t="shared" si="197"/>
        <v>3097.5</v>
      </c>
      <c r="G358" s="69">
        <f t="shared" si="197"/>
        <v>3243</v>
      </c>
      <c r="H358" s="69">
        <f t="shared" si="197"/>
        <v>3388.5</v>
      </c>
      <c r="I358" s="69">
        <f t="shared" si="197"/>
        <v>3534</v>
      </c>
      <c r="J358" s="69">
        <f t="shared" si="197"/>
        <v>3679.5</v>
      </c>
      <c r="K358" s="69">
        <f t="shared" si="197"/>
        <v>3825</v>
      </c>
      <c r="L358" s="69">
        <f t="shared" si="197"/>
        <v>3970.5</v>
      </c>
      <c r="M358" s="69">
        <f t="shared" si="197"/>
        <v>4116</v>
      </c>
      <c r="N358" s="69">
        <f t="shared" si="197"/>
        <v>4261.5</v>
      </c>
      <c r="O358" s="69">
        <f t="shared" si="197"/>
        <v>4407</v>
      </c>
      <c r="P358" s="69">
        <f t="shared" si="197"/>
        <v>4552.5</v>
      </c>
      <c r="Q358" s="69">
        <f t="shared" si="197"/>
        <v>4698</v>
      </c>
      <c r="R358" s="69">
        <f t="shared" si="197"/>
        <v>4843.5</v>
      </c>
      <c r="S358" s="69">
        <f t="shared" si="197"/>
        <v>4989</v>
      </c>
      <c r="T358" s="69">
        <f t="shared" si="197"/>
        <v>5134.5</v>
      </c>
      <c r="U358" s="69">
        <f t="shared" si="197"/>
        <v>5280</v>
      </c>
      <c r="V358" s="69">
        <f t="shared" si="197"/>
        <v>5425.5</v>
      </c>
      <c r="W358" s="69">
        <f t="shared" si="197"/>
        <v>5571</v>
      </c>
      <c r="X358" s="69">
        <f t="shared" si="197"/>
        <v>5716.5</v>
      </c>
      <c r="Y358" s="69">
        <f t="shared" si="197"/>
        <v>5862</v>
      </c>
      <c r="Z358" s="187"/>
      <c r="AA358" s="187"/>
      <c r="AB358" s="187"/>
      <c r="AC358" s="187"/>
      <c r="AD358" s="187"/>
      <c r="AE358" s="187"/>
      <c r="AF358" s="187"/>
      <c r="AG358" s="187"/>
      <c r="AH358" s="187"/>
      <c r="AI358" s="188"/>
    </row>
    <row r="359" spans="2:35" s="68" customFormat="1" ht="22.5" customHeight="1">
      <c r="B359" s="152"/>
      <c r="C359" s="155" t="s">
        <v>80</v>
      </c>
      <c r="D359" s="156"/>
      <c r="E359" s="69">
        <f>E357*20/100</f>
        <v>6200</v>
      </c>
      <c r="F359" s="69">
        <f aca="true" t="shared" si="198" ref="F359:Y359">F357*20/100</f>
        <v>6520</v>
      </c>
      <c r="G359" s="69">
        <f t="shared" si="198"/>
        <v>6840</v>
      </c>
      <c r="H359" s="69">
        <f t="shared" si="198"/>
        <v>7160</v>
      </c>
      <c r="I359" s="69">
        <f t="shared" si="198"/>
        <v>7480</v>
      </c>
      <c r="J359" s="69">
        <f t="shared" si="198"/>
        <v>7800</v>
      </c>
      <c r="K359" s="69">
        <f t="shared" si="198"/>
        <v>8120</v>
      </c>
      <c r="L359" s="69">
        <f t="shared" si="198"/>
        <v>8440</v>
      </c>
      <c r="M359" s="69">
        <f t="shared" si="198"/>
        <v>8760</v>
      </c>
      <c r="N359" s="69">
        <f t="shared" si="198"/>
        <v>9080</v>
      </c>
      <c r="O359" s="69">
        <f t="shared" si="198"/>
        <v>9400</v>
      </c>
      <c r="P359" s="69">
        <f t="shared" si="198"/>
        <v>9720</v>
      </c>
      <c r="Q359" s="69">
        <f t="shared" si="198"/>
        <v>10040</v>
      </c>
      <c r="R359" s="69">
        <f t="shared" si="198"/>
        <v>10360</v>
      </c>
      <c r="S359" s="69">
        <f t="shared" si="198"/>
        <v>10680</v>
      </c>
      <c r="T359" s="69">
        <f t="shared" si="198"/>
        <v>11000</v>
      </c>
      <c r="U359" s="69">
        <f t="shared" si="198"/>
        <v>11320</v>
      </c>
      <c r="V359" s="69">
        <f t="shared" si="198"/>
        <v>11640</v>
      </c>
      <c r="W359" s="69">
        <f t="shared" si="198"/>
        <v>11960</v>
      </c>
      <c r="X359" s="69">
        <f t="shared" si="198"/>
        <v>12280</v>
      </c>
      <c r="Y359" s="69">
        <f t="shared" si="198"/>
        <v>12600</v>
      </c>
      <c r="Z359" s="187"/>
      <c r="AA359" s="187"/>
      <c r="AB359" s="187"/>
      <c r="AC359" s="187"/>
      <c r="AD359" s="187"/>
      <c r="AE359" s="187"/>
      <c r="AF359" s="187"/>
      <c r="AG359" s="187"/>
      <c r="AH359" s="187"/>
      <c r="AI359" s="188"/>
    </row>
    <row r="360" spans="2:35" s="94" customFormat="1" ht="22.5" customHeight="1">
      <c r="B360" s="152"/>
      <c r="C360" s="149" t="s">
        <v>79</v>
      </c>
      <c r="D360" s="150"/>
      <c r="E360" s="145">
        <v>40300</v>
      </c>
      <c r="F360" s="145">
        <f>E360+2100</f>
        <v>42400</v>
      </c>
      <c r="G360" s="145">
        <f aca="true" t="shared" si="199" ref="G360:Y360">F360+2100</f>
        <v>44500</v>
      </c>
      <c r="H360" s="145">
        <f t="shared" si="199"/>
        <v>46600</v>
      </c>
      <c r="I360" s="145">
        <f t="shared" si="199"/>
        <v>48700</v>
      </c>
      <c r="J360" s="145">
        <f t="shared" si="199"/>
        <v>50800</v>
      </c>
      <c r="K360" s="145">
        <f t="shared" si="199"/>
        <v>52900</v>
      </c>
      <c r="L360" s="145">
        <f t="shared" si="199"/>
        <v>55000</v>
      </c>
      <c r="M360" s="145">
        <f t="shared" si="199"/>
        <v>57100</v>
      </c>
      <c r="N360" s="145">
        <f t="shared" si="199"/>
        <v>59200</v>
      </c>
      <c r="O360" s="145">
        <f t="shared" si="199"/>
        <v>61300</v>
      </c>
      <c r="P360" s="145">
        <f t="shared" si="199"/>
        <v>63400</v>
      </c>
      <c r="Q360" s="145">
        <f t="shared" si="199"/>
        <v>65500</v>
      </c>
      <c r="R360" s="145">
        <f t="shared" si="199"/>
        <v>67600</v>
      </c>
      <c r="S360" s="145">
        <f t="shared" si="199"/>
        <v>69700</v>
      </c>
      <c r="T360" s="145">
        <f t="shared" si="199"/>
        <v>71800</v>
      </c>
      <c r="U360" s="145">
        <f t="shared" si="199"/>
        <v>73900</v>
      </c>
      <c r="V360" s="145">
        <f t="shared" si="199"/>
        <v>76000</v>
      </c>
      <c r="W360" s="145">
        <f t="shared" si="199"/>
        <v>78100</v>
      </c>
      <c r="X360" s="145">
        <f t="shared" si="199"/>
        <v>80200</v>
      </c>
      <c r="Y360" s="145">
        <f t="shared" si="199"/>
        <v>82300</v>
      </c>
      <c r="Z360" s="187"/>
      <c r="AA360" s="187"/>
      <c r="AB360" s="187"/>
      <c r="AC360" s="187"/>
      <c r="AD360" s="187"/>
      <c r="AE360" s="187"/>
      <c r="AF360" s="187"/>
      <c r="AG360" s="187"/>
      <c r="AH360" s="187"/>
      <c r="AI360" s="188"/>
    </row>
    <row r="361" spans="2:36" s="96" customFormat="1" ht="22.5" customHeight="1" thickBot="1">
      <c r="B361" s="152"/>
      <c r="C361" s="163" t="s">
        <v>110</v>
      </c>
      <c r="D361" s="164"/>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87"/>
      <c r="AA361" s="187"/>
      <c r="AB361" s="187"/>
      <c r="AC361" s="187"/>
      <c r="AD361" s="187"/>
      <c r="AE361" s="187"/>
      <c r="AF361" s="187"/>
      <c r="AG361" s="187"/>
      <c r="AH361" s="187"/>
      <c r="AI361" s="188"/>
      <c r="AJ361" s="95"/>
    </row>
    <row r="362" spans="2:36" s="67" customFormat="1" ht="22.5" customHeight="1">
      <c r="B362" s="152"/>
      <c r="C362" s="157" t="s">
        <v>53</v>
      </c>
      <c r="D362" s="158"/>
      <c r="E362" s="71">
        <v>5904</v>
      </c>
      <c r="F362" s="86">
        <v>5904</v>
      </c>
      <c r="G362" s="86">
        <v>5904</v>
      </c>
      <c r="H362" s="86">
        <v>5904</v>
      </c>
      <c r="I362" s="86">
        <v>5904</v>
      </c>
      <c r="J362" s="86">
        <v>5904</v>
      </c>
      <c r="K362" s="86">
        <v>5904</v>
      </c>
      <c r="L362" s="86">
        <v>5904</v>
      </c>
      <c r="M362" s="86">
        <v>5904</v>
      </c>
      <c r="N362" s="86">
        <v>5904</v>
      </c>
      <c r="O362" s="86">
        <v>5904</v>
      </c>
      <c r="P362" s="86">
        <v>5904</v>
      </c>
      <c r="Q362" s="86">
        <v>5904</v>
      </c>
      <c r="R362" s="86">
        <v>5904</v>
      </c>
      <c r="S362" s="86">
        <v>5904</v>
      </c>
      <c r="T362" s="86">
        <v>5904</v>
      </c>
      <c r="U362" s="86">
        <v>5904</v>
      </c>
      <c r="V362" s="86">
        <v>5904</v>
      </c>
      <c r="W362" s="86">
        <v>5904</v>
      </c>
      <c r="X362" s="86">
        <v>5904</v>
      </c>
      <c r="Y362" s="86">
        <v>5904</v>
      </c>
      <c r="Z362" s="187"/>
      <c r="AA362" s="187"/>
      <c r="AB362" s="187"/>
      <c r="AC362" s="187"/>
      <c r="AD362" s="187"/>
      <c r="AE362" s="187"/>
      <c r="AF362" s="187"/>
      <c r="AG362" s="187"/>
      <c r="AH362" s="187"/>
      <c r="AI362" s="188"/>
      <c r="AJ362" s="66"/>
    </row>
    <row r="363" spans="2:36" s="67" customFormat="1" ht="22.5" customHeight="1" thickBot="1">
      <c r="B363" s="152"/>
      <c r="C363" s="157" t="s">
        <v>54</v>
      </c>
      <c r="D363" s="158"/>
      <c r="E363" s="77">
        <v>3690</v>
      </c>
      <c r="F363" s="78">
        <v>3872</v>
      </c>
      <c r="G363" s="78">
        <v>4054</v>
      </c>
      <c r="H363" s="78">
        <v>4236</v>
      </c>
      <c r="I363" s="78">
        <v>4418</v>
      </c>
      <c r="J363" s="78">
        <v>4599</v>
      </c>
      <c r="K363" s="78">
        <v>4781</v>
      </c>
      <c r="L363" s="78">
        <v>4963</v>
      </c>
      <c r="M363" s="78">
        <v>5145</v>
      </c>
      <c r="N363" s="78">
        <v>5327</v>
      </c>
      <c r="O363" s="78">
        <v>5509</v>
      </c>
      <c r="P363" s="78">
        <v>5691</v>
      </c>
      <c r="Q363" s="78">
        <v>5873</v>
      </c>
      <c r="R363" s="78">
        <v>6054</v>
      </c>
      <c r="S363" s="78">
        <v>6236</v>
      </c>
      <c r="T363" s="78">
        <v>6418</v>
      </c>
      <c r="U363" s="78">
        <v>6600</v>
      </c>
      <c r="V363" s="78">
        <v>6782</v>
      </c>
      <c r="W363" s="78">
        <v>6964</v>
      </c>
      <c r="X363" s="78">
        <v>7146</v>
      </c>
      <c r="Y363" s="78">
        <v>7328</v>
      </c>
      <c r="Z363" s="187"/>
      <c r="AA363" s="187"/>
      <c r="AB363" s="187"/>
      <c r="AC363" s="187"/>
      <c r="AD363" s="187"/>
      <c r="AE363" s="187"/>
      <c r="AF363" s="187"/>
      <c r="AG363" s="187"/>
      <c r="AH363" s="187"/>
      <c r="AI363" s="188"/>
      <c r="AJ363" s="66"/>
    </row>
    <row r="364" spans="2:36" s="67" customFormat="1" ht="22.5" customHeight="1">
      <c r="B364" s="152"/>
      <c r="C364" s="157" t="s">
        <v>81</v>
      </c>
      <c r="D364" s="158"/>
      <c r="E364" s="71">
        <f aca="true" t="shared" si="200" ref="E364:Y364">E356/2</f>
        <v>9840</v>
      </c>
      <c r="F364" s="71">
        <f t="shared" si="200"/>
        <v>10325</v>
      </c>
      <c r="G364" s="71">
        <f t="shared" si="200"/>
        <v>10810</v>
      </c>
      <c r="H364" s="71">
        <f t="shared" si="200"/>
        <v>11295</v>
      </c>
      <c r="I364" s="71">
        <f t="shared" si="200"/>
        <v>11780</v>
      </c>
      <c r="J364" s="71">
        <f t="shared" si="200"/>
        <v>12265</v>
      </c>
      <c r="K364" s="71">
        <f t="shared" si="200"/>
        <v>12750</v>
      </c>
      <c r="L364" s="71">
        <f t="shared" si="200"/>
        <v>13235</v>
      </c>
      <c r="M364" s="71">
        <f t="shared" si="200"/>
        <v>13720</v>
      </c>
      <c r="N364" s="71">
        <f t="shared" si="200"/>
        <v>14205</v>
      </c>
      <c r="O364" s="71">
        <f t="shared" si="200"/>
        <v>14690</v>
      </c>
      <c r="P364" s="71">
        <f t="shared" si="200"/>
        <v>15175</v>
      </c>
      <c r="Q364" s="71">
        <f t="shared" si="200"/>
        <v>15660</v>
      </c>
      <c r="R364" s="71">
        <f t="shared" si="200"/>
        <v>16145</v>
      </c>
      <c r="S364" s="71">
        <f t="shared" si="200"/>
        <v>16630</v>
      </c>
      <c r="T364" s="71">
        <f t="shared" si="200"/>
        <v>17115</v>
      </c>
      <c r="U364" s="71">
        <f t="shared" si="200"/>
        <v>17600</v>
      </c>
      <c r="V364" s="71">
        <f t="shared" si="200"/>
        <v>18085</v>
      </c>
      <c r="W364" s="71">
        <f t="shared" si="200"/>
        <v>18570</v>
      </c>
      <c r="X364" s="71">
        <f t="shared" si="200"/>
        <v>19055</v>
      </c>
      <c r="Y364" s="71">
        <f t="shared" si="200"/>
        <v>19540</v>
      </c>
      <c r="Z364" s="187"/>
      <c r="AA364" s="187"/>
      <c r="AB364" s="187"/>
      <c r="AC364" s="187"/>
      <c r="AD364" s="187"/>
      <c r="AE364" s="187"/>
      <c r="AF364" s="187"/>
      <c r="AG364" s="187"/>
      <c r="AH364" s="187"/>
      <c r="AI364" s="188"/>
      <c r="AJ364" s="66"/>
    </row>
    <row r="365" spans="2:36" s="67" customFormat="1" ht="22.5" customHeight="1">
      <c r="B365" s="152"/>
      <c r="C365" s="157" t="s">
        <v>82</v>
      </c>
      <c r="D365" s="158"/>
      <c r="E365" s="71">
        <v>5000</v>
      </c>
      <c r="F365" s="71">
        <v>5000</v>
      </c>
      <c r="G365" s="71">
        <v>5000</v>
      </c>
      <c r="H365" s="71">
        <v>5000</v>
      </c>
      <c r="I365" s="71">
        <v>5000</v>
      </c>
      <c r="J365" s="71">
        <v>5000</v>
      </c>
      <c r="K365" s="71">
        <v>5000</v>
      </c>
      <c r="L365" s="71">
        <v>5000</v>
      </c>
      <c r="M365" s="71">
        <v>5000</v>
      </c>
      <c r="N365" s="71">
        <v>5000</v>
      </c>
      <c r="O365" s="71">
        <v>5000</v>
      </c>
      <c r="P365" s="71">
        <v>5000</v>
      </c>
      <c r="Q365" s="71">
        <v>5000</v>
      </c>
      <c r="R365" s="71">
        <v>5000</v>
      </c>
      <c r="S365" s="71">
        <v>5000</v>
      </c>
      <c r="T365" s="71">
        <v>5000</v>
      </c>
      <c r="U365" s="71">
        <v>5000</v>
      </c>
      <c r="V365" s="71">
        <v>5000</v>
      </c>
      <c r="W365" s="71">
        <v>5000</v>
      </c>
      <c r="X365" s="71">
        <v>5000</v>
      </c>
      <c r="Y365" s="71">
        <v>5000</v>
      </c>
      <c r="Z365" s="187"/>
      <c r="AA365" s="187"/>
      <c r="AB365" s="187"/>
      <c r="AC365" s="187"/>
      <c r="AD365" s="187"/>
      <c r="AE365" s="187"/>
      <c r="AF365" s="187"/>
      <c r="AG365" s="187"/>
      <c r="AH365" s="187"/>
      <c r="AI365" s="188"/>
      <c r="AJ365" s="66"/>
    </row>
    <row r="366" spans="2:36" s="67" customFormat="1" ht="22.5" customHeight="1">
      <c r="B366" s="152"/>
      <c r="C366" s="157" t="s">
        <v>83</v>
      </c>
      <c r="D366" s="158"/>
      <c r="E366" s="71">
        <v>0</v>
      </c>
      <c r="F366" s="71">
        <v>0</v>
      </c>
      <c r="G366" s="71">
        <v>0</v>
      </c>
      <c r="H366" s="71">
        <v>0</v>
      </c>
      <c r="I366" s="71">
        <v>0</v>
      </c>
      <c r="J366" s="71">
        <v>0</v>
      </c>
      <c r="K366" s="71">
        <v>0</v>
      </c>
      <c r="L366" s="71">
        <v>0</v>
      </c>
      <c r="M366" s="71">
        <v>0</v>
      </c>
      <c r="N366" s="71">
        <v>0</v>
      </c>
      <c r="O366" s="71">
        <v>0</v>
      </c>
      <c r="P366" s="71">
        <v>0</v>
      </c>
      <c r="Q366" s="71">
        <v>0</v>
      </c>
      <c r="R366" s="71">
        <v>0</v>
      </c>
      <c r="S366" s="71">
        <v>0</v>
      </c>
      <c r="T366" s="71">
        <v>0</v>
      </c>
      <c r="U366" s="71">
        <v>0</v>
      </c>
      <c r="V366" s="71">
        <v>0</v>
      </c>
      <c r="W366" s="71">
        <v>0</v>
      </c>
      <c r="X366" s="71">
        <v>0</v>
      </c>
      <c r="Y366" s="71">
        <v>0</v>
      </c>
      <c r="Z366" s="187"/>
      <c r="AA366" s="187"/>
      <c r="AB366" s="187"/>
      <c r="AC366" s="187"/>
      <c r="AD366" s="187"/>
      <c r="AE366" s="187"/>
      <c r="AF366" s="187"/>
      <c r="AG366" s="187"/>
      <c r="AH366" s="187"/>
      <c r="AI366" s="188"/>
      <c r="AJ366" s="66"/>
    </row>
    <row r="367" spans="2:36" s="67" customFormat="1" ht="22.5" customHeight="1">
      <c r="B367" s="152"/>
      <c r="C367" s="157" t="s">
        <v>55</v>
      </c>
      <c r="D367" s="158"/>
      <c r="E367" s="71">
        <v>0</v>
      </c>
      <c r="F367" s="71">
        <v>0</v>
      </c>
      <c r="G367" s="71">
        <v>0</v>
      </c>
      <c r="H367" s="71">
        <v>0</v>
      </c>
      <c r="I367" s="71">
        <v>0</v>
      </c>
      <c r="J367" s="71">
        <v>0</v>
      </c>
      <c r="K367" s="71">
        <v>0</v>
      </c>
      <c r="L367" s="71">
        <v>0</v>
      </c>
      <c r="M367" s="71">
        <v>0</v>
      </c>
      <c r="N367" s="71">
        <v>0</v>
      </c>
      <c r="O367" s="71">
        <v>0</v>
      </c>
      <c r="P367" s="71">
        <v>0</v>
      </c>
      <c r="Q367" s="71">
        <v>0</v>
      </c>
      <c r="R367" s="71">
        <v>0</v>
      </c>
      <c r="S367" s="71">
        <v>0</v>
      </c>
      <c r="T367" s="71">
        <v>0</v>
      </c>
      <c r="U367" s="71">
        <v>0</v>
      </c>
      <c r="V367" s="71">
        <v>0</v>
      </c>
      <c r="W367" s="71">
        <v>0</v>
      </c>
      <c r="X367" s="71">
        <v>0</v>
      </c>
      <c r="Y367" s="71">
        <v>0</v>
      </c>
      <c r="Z367" s="187"/>
      <c r="AA367" s="187"/>
      <c r="AB367" s="187"/>
      <c r="AC367" s="187"/>
      <c r="AD367" s="187"/>
      <c r="AE367" s="187"/>
      <c r="AF367" s="187"/>
      <c r="AG367" s="187"/>
      <c r="AH367" s="187"/>
      <c r="AI367" s="188"/>
      <c r="AJ367" s="66"/>
    </row>
    <row r="368" spans="2:36" s="67" customFormat="1" ht="22.5" customHeight="1">
      <c r="B368" s="152"/>
      <c r="C368" s="157" t="s">
        <v>84</v>
      </c>
      <c r="D368" s="158"/>
      <c r="E368" s="71">
        <v>500</v>
      </c>
      <c r="F368" s="71">
        <v>500</v>
      </c>
      <c r="G368" s="71">
        <v>500</v>
      </c>
      <c r="H368" s="71">
        <v>500</v>
      </c>
      <c r="I368" s="71">
        <v>500</v>
      </c>
      <c r="J368" s="71">
        <v>500</v>
      </c>
      <c r="K368" s="71">
        <v>500</v>
      </c>
      <c r="L368" s="71">
        <v>500</v>
      </c>
      <c r="M368" s="71">
        <v>500</v>
      </c>
      <c r="N368" s="71">
        <v>500</v>
      </c>
      <c r="O368" s="71">
        <v>500</v>
      </c>
      <c r="P368" s="71">
        <v>500</v>
      </c>
      <c r="Q368" s="71">
        <v>500</v>
      </c>
      <c r="R368" s="71">
        <v>500</v>
      </c>
      <c r="S368" s="71">
        <v>500</v>
      </c>
      <c r="T368" s="71">
        <v>500</v>
      </c>
      <c r="U368" s="71">
        <v>500</v>
      </c>
      <c r="V368" s="71">
        <v>500</v>
      </c>
      <c r="W368" s="71">
        <v>500</v>
      </c>
      <c r="X368" s="71">
        <v>500</v>
      </c>
      <c r="Y368" s="71">
        <v>500</v>
      </c>
      <c r="Z368" s="187"/>
      <c r="AA368" s="187"/>
      <c r="AB368" s="187"/>
      <c r="AC368" s="187"/>
      <c r="AD368" s="187"/>
      <c r="AE368" s="187"/>
      <c r="AF368" s="187"/>
      <c r="AG368" s="187"/>
      <c r="AH368" s="187"/>
      <c r="AI368" s="188"/>
      <c r="AJ368" s="66"/>
    </row>
    <row r="369" spans="2:36" s="67" customFormat="1" ht="22.5" customHeight="1">
      <c r="B369" s="152"/>
      <c r="C369" s="157" t="s">
        <v>66</v>
      </c>
      <c r="D369" s="158"/>
      <c r="E369" s="71">
        <v>500</v>
      </c>
      <c r="F369" s="71">
        <v>500</v>
      </c>
      <c r="G369" s="71">
        <v>500</v>
      </c>
      <c r="H369" s="71">
        <v>500</v>
      </c>
      <c r="I369" s="71">
        <v>500</v>
      </c>
      <c r="J369" s="71">
        <v>500</v>
      </c>
      <c r="K369" s="71">
        <v>500</v>
      </c>
      <c r="L369" s="71">
        <v>500</v>
      </c>
      <c r="M369" s="71">
        <v>500</v>
      </c>
      <c r="N369" s="71">
        <v>500</v>
      </c>
      <c r="O369" s="71">
        <v>500</v>
      </c>
      <c r="P369" s="71">
        <v>500</v>
      </c>
      <c r="Q369" s="71">
        <v>500</v>
      </c>
      <c r="R369" s="71">
        <v>500</v>
      </c>
      <c r="S369" s="71">
        <v>500</v>
      </c>
      <c r="T369" s="71">
        <v>500</v>
      </c>
      <c r="U369" s="71">
        <v>500</v>
      </c>
      <c r="V369" s="71">
        <v>500</v>
      </c>
      <c r="W369" s="71">
        <v>500</v>
      </c>
      <c r="X369" s="71">
        <v>500</v>
      </c>
      <c r="Y369" s="71">
        <v>500</v>
      </c>
      <c r="Z369" s="187"/>
      <c r="AA369" s="187"/>
      <c r="AB369" s="187"/>
      <c r="AC369" s="187"/>
      <c r="AD369" s="187"/>
      <c r="AE369" s="187"/>
      <c r="AF369" s="187"/>
      <c r="AG369" s="187"/>
      <c r="AH369" s="187"/>
      <c r="AI369" s="188"/>
      <c r="AJ369" s="66"/>
    </row>
    <row r="370" spans="2:36" s="67" customFormat="1" ht="22.5" customHeight="1">
      <c r="B370" s="152"/>
      <c r="C370" s="157" t="s">
        <v>85</v>
      </c>
      <c r="D370" s="158"/>
      <c r="E370" s="71">
        <v>0</v>
      </c>
      <c r="F370" s="71">
        <v>0</v>
      </c>
      <c r="G370" s="71">
        <v>0</v>
      </c>
      <c r="H370" s="71">
        <v>0</v>
      </c>
      <c r="I370" s="71">
        <v>0</v>
      </c>
      <c r="J370" s="71">
        <v>0</v>
      </c>
      <c r="K370" s="71">
        <v>0</v>
      </c>
      <c r="L370" s="71">
        <v>0</v>
      </c>
      <c r="M370" s="71">
        <v>0</v>
      </c>
      <c r="N370" s="71">
        <v>0</v>
      </c>
      <c r="O370" s="71">
        <v>0</v>
      </c>
      <c r="P370" s="71">
        <v>0</v>
      </c>
      <c r="Q370" s="71">
        <v>0</v>
      </c>
      <c r="R370" s="71">
        <v>0</v>
      </c>
      <c r="S370" s="71">
        <v>0</v>
      </c>
      <c r="T370" s="71">
        <v>0</v>
      </c>
      <c r="U370" s="71">
        <v>0</v>
      </c>
      <c r="V370" s="71">
        <v>0</v>
      </c>
      <c r="W370" s="71">
        <v>0</v>
      </c>
      <c r="X370" s="71">
        <v>0</v>
      </c>
      <c r="Y370" s="71">
        <v>0</v>
      </c>
      <c r="Z370" s="187"/>
      <c r="AA370" s="187"/>
      <c r="AB370" s="187"/>
      <c r="AC370" s="187"/>
      <c r="AD370" s="187"/>
      <c r="AE370" s="187"/>
      <c r="AF370" s="187"/>
      <c r="AG370" s="187"/>
      <c r="AH370" s="187"/>
      <c r="AI370" s="188"/>
      <c r="AJ370" s="66"/>
    </row>
    <row r="371" spans="2:36" s="67" customFormat="1" ht="22.5" customHeight="1">
      <c r="B371" s="152"/>
      <c r="C371" s="157" t="s">
        <v>86</v>
      </c>
      <c r="D371" s="158"/>
      <c r="E371" s="71">
        <v>1000</v>
      </c>
      <c r="F371" s="71">
        <v>1000</v>
      </c>
      <c r="G371" s="71">
        <v>1000</v>
      </c>
      <c r="H371" s="71">
        <v>1000</v>
      </c>
      <c r="I371" s="71">
        <v>1000</v>
      </c>
      <c r="J371" s="71">
        <v>1000</v>
      </c>
      <c r="K371" s="71">
        <v>1000</v>
      </c>
      <c r="L371" s="71">
        <v>1000</v>
      </c>
      <c r="M371" s="71">
        <v>1000</v>
      </c>
      <c r="N371" s="71">
        <v>1000</v>
      </c>
      <c r="O371" s="71">
        <v>1000</v>
      </c>
      <c r="P371" s="71">
        <v>1000</v>
      </c>
      <c r="Q371" s="71">
        <v>1000</v>
      </c>
      <c r="R371" s="71">
        <v>1000</v>
      </c>
      <c r="S371" s="71">
        <v>1000</v>
      </c>
      <c r="T371" s="71">
        <v>1000</v>
      </c>
      <c r="U371" s="71">
        <v>1000</v>
      </c>
      <c r="V371" s="71">
        <v>1000</v>
      </c>
      <c r="W371" s="71">
        <v>1000</v>
      </c>
      <c r="X371" s="71">
        <v>1000</v>
      </c>
      <c r="Y371" s="71">
        <v>1000</v>
      </c>
      <c r="Z371" s="187"/>
      <c r="AA371" s="187"/>
      <c r="AB371" s="187"/>
      <c r="AC371" s="187"/>
      <c r="AD371" s="187"/>
      <c r="AE371" s="187"/>
      <c r="AF371" s="187"/>
      <c r="AG371" s="187"/>
      <c r="AH371" s="187"/>
      <c r="AI371" s="188"/>
      <c r="AJ371" s="66"/>
    </row>
    <row r="372" spans="2:36" s="67" customFormat="1" ht="22.5" customHeight="1">
      <c r="B372" s="152"/>
      <c r="C372" s="157" t="s">
        <v>114</v>
      </c>
      <c r="D372" s="158"/>
      <c r="E372" s="71">
        <f>E357*10/100</f>
        <v>3100</v>
      </c>
      <c r="F372" s="71">
        <f aca="true" t="shared" si="201" ref="F372:Y372">F357*10/100</f>
        <v>3260</v>
      </c>
      <c r="G372" s="71">
        <f t="shared" si="201"/>
        <v>3420</v>
      </c>
      <c r="H372" s="71">
        <f t="shared" si="201"/>
        <v>3580</v>
      </c>
      <c r="I372" s="71">
        <f t="shared" si="201"/>
        <v>3740</v>
      </c>
      <c r="J372" s="71">
        <f t="shared" si="201"/>
        <v>3900</v>
      </c>
      <c r="K372" s="71">
        <f t="shared" si="201"/>
        <v>4060</v>
      </c>
      <c r="L372" s="71">
        <f t="shared" si="201"/>
        <v>4220</v>
      </c>
      <c r="M372" s="71">
        <f t="shared" si="201"/>
        <v>4380</v>
      </c>
      <c r="N372" s="71">
        <f t="shared" si="201"/>
        <v>4540</v>
      </c>
      <c r="O372" s="71">
        <f t="shared" si="201"/>
        <v>4700</v>
      </c>
      <c r="P372" s="71">
        <f t="shared" si="201"/>
        <v>4860</v>
      </c>
      <c r="Q372" s="71">
        <f t="shared" si="201"/>
        <v>5020</v>
      </c>
      <c r="R372" s="71">
        <f t="shared" si="201"/>
        <v>5180</v>
      </c>
      <c r="S372" s="71">
        <f t="shared" si="201"/>
        <v>5340</v>
      </c>
      <c r="T372" s="71">
        <f t="shared" si="201"/>
        <v>5500</v>
      </c>
      <c r="U372" s="71">
        <f t="shared" si="201"/>
        <v>5660</v>
      </c>
      <c r="V372" s="71">
        <f t="shared" si="201"/>
        <v>5820</v>
      </c>
      <c r="W372" s="71">
        <f t="shared" si="201"/>
        <v>5980</v>
      </c>
      <c r="X372" s="71">
        <f t="shared" si="201"/>
        <v>6140</v>
      </c>
      <c r="Y372" s="71">
        <f t="shared" si="201"/>
        <v>6300</v>
      </c>
      <c r="Z372" s="187"/>
      <c r="AA372" s="187"/>
      <c r="AB372" s="187"/>
      <c r="AC372" s="187"/>
      <c r="AD372" s="187"/>
      <c r="AE372" s="187"/>
      <c r="AF372" s="187"/>
      <c r="AG372" s="187"/>
      <c r="AH372" s="187"/>
      <c r="AI372" s="188"/>
      <c r="AJ372" s="72"/>
    </row>
    <row r="373" spans="2:36" s="67" customFormat="1" ht="22.5" customHeight="1">
      <c r="B373" s="152"/>
      <c r="C373" s="157" t="s">
        <v>89</v>
      </c>
      <c r="D373" s="158"/>
      <c r="E373" s="71">
        <f>E372</f>
        <v>3100</v>
      </c>
      <c r="F373" s="71">
        <f aca="true" t="shared" si="202" ref="F373:Y373">F372</f>
        <v>3260</v>
      </c>
      <c r="G373" s="71">
        <f t="shared" si="202"/>
        <v>3420</v>
      </c>
      <c r="H373" s="71">
        <f t="shared" si="202"/>
        <v>3580</v>
      </c>
      <c r="I373" s="71">
        <f t="shared" si="202"/>
        <v>3740</v>
      </c>
      <c r="J373" s="71">
        <f t="shared" si="202"/>
        <v>3900</v>
      </c>
      <c r="K373" s="71">
        <f t="shared" si="202"/>
        <v>4060</v>
      </c>
      <c r="L373" s="71">
        <f t="shared" si="202"/>
        <v>4220</v>
      </c>
      <c r="M373" s="71">
        <f t="shared" si="202"/>
        <v>4380</v>
      </c>
      <c r="N373" s="71">
        <f t="shared" si="202"/>
        <v>4540</v>
      </c>
      <c r="O373" s="71">
        <f t="shared" si="202"/>
        <v>4700</v>
      </c>
      <c r="P373" s="71">
        <f t="shared" si="202"/>
        <v>4860</v>
      </c>
      <c r="Q373" s="71">
        <f t="shared" si="202"/>
        <v>5020</v>
      </c>
      <c r="R373" s="71">
        <f t="shared" si="202"/>
        <v>5180</v>
      </c>
      <c r="S373" s="71">
        <f t="shared" si="202"/>
        <v>5340</v>
      </c>
      <c r="T373" s="71">
        <f t="shared" si="202"/>
        <v>5500</v>
      </c>
      <c r="U373" s="71">
        <f t="shared" si="202"/>
        <v>5660</v>
      </c>
      <c r="V373" s="71">
        <f t="shared" si="202"/>
        <v>5820</v>
      </c>
      <c r="W373" s="71">
        <f t="shared" si="202"/>
        <v>5980</v>
      </c>
      <c r="X373" s="71">
        <f t="shared" si="202"/>
        <v>6140</v>
      </c>
      <c r="Y373" s="71">
        <f t="shared" si="202"/>
        <v>6300</v>
      </c>
      <c r="Z373" s="187"/>
      <c r="AA373" s="187"/>
      <c r="AB373" s="187"/>
      <c r="AC373" s="187"/>
      <c r="AD373" s="187"/>
      <c r="AE373" s="187"/>
      <c r="AF373" s="187"/>
      <c r="AG373" s="187"/>
      <c r="AH373" s="187"/>
      <c r="AI373" s="188"/>
      <c r="AJ373" s="72"/>
    </row>
    <row r="374" spans="2:36" s="67" customFormat="1" ht="22.5" customHeight="1">
      <c r="B374" s="152"/>
      <c r="C374" s="157" t="s">
        <v>90</v>
      </c>
      <c r="D374" s="158"/>
      <c r="E374" s="73">
        <f>E360*7.5/100</f>
        <v>3022.5</v>
      </c>
      <c r="F374" s="71">
        <f>F360*7.5/100</f>
        <v>3180</v>
      </c>
      <c r="G374" s="73">
        <f aca="true" t="shared" si="203" ref="G374:Y374">G360*7.5/100</f>
        <v>3337.5</v>
      </c>
      <c r="H374" s="73">
        <f t="shared" si="203"/>
        <v>3495</v>
      </c>
      <c r="I374" s="73">
        <f t="shared" si="203"/>
        <v>3652.5</v>
      </c>
      <c r="J374" s="73">
        <f t="shared" si="203"/>
        <v>3810</v>
      </c>
      <c r="K374" s="73">
        <f t="shared" si="203"/>
        <v>3967.5</v>
      </c>
      <c r="L374" s="73">
        <f t="shared" si="203"/>
        <v>4125</v>
      </c>
      <c r="M374" s="73">
        <f t="shared" si="203"/>
        <v>4282.5</v>
      </c>
      <c r="N374" s="73">
        <f t="shared" si="203"/>
        <v>4440</v>
      </c>
      <c r="O374" s="73">
        <f t="shared" si="203"/>
        <v>4597.5</v>
      </c>
      <c r="P374" s="73">
        <f t="shared" si="203"/>
        <v>4755</v>
      </c>
      <c r="Q374" s="73">
        <f t="shared" si="203"/>
        <v>4912.5</v>
      </c>
      <c r="R374" s="73">
        <f t="shared" si="203"/>
        <v>5070</v>
      </c>
      <c r="S374" s="73">
        <f t="shared" si="203"/>
        <v>5227.5</v>
      </c>
      <c r="T374" s="73">
        <f t="shared" si="203"/>
        <v>5385</v>
      </c>
      <c r="U374" s="73">
        <f t="shared" si="203"/>
        <v>5542.5</v>
      </c>
      <c r="V374" s="73">
        <f t="shared" si="203"/>
        <v>5700</v>
      </c>
      <c r="W374" s="73">
        <f t="shared" si="203"/>
        <v>5857.5</v>
      </c>
      <c r="X374" s="73">
        <f t="shared" si="203"/>
        <v>6015</v>
      </c>
      <c r="Y374" s="73">
        <f t="shared" si="203"/>
        <v>6172.5</v>
      </c>
      <c r="Z374" s="187"/>
      <c r="AA374" s="187"/>
      <c r="AB374" s="187"/>
      <c r="AC374" s="187"/>
      <c r="AD374" s="187"/>
      <c r="AE374" s="187"/>
      <c r="AF374" s="187"/>
      <c r="AG374" s="187"/>
      <c r="AH374" s="187"/>
      <c r="AI374" s="188"/>
      <c r="AJ374" s="72"/>
    </row>
    <row r="375" spans="2:36" s="67" customFormat="1" ht="22.5" customHeight="1" thickBot="1">
      <c r="B375" s="153"/>
      <c r="C375" s="157" t="s">
        <v>60</v>
      </c>
      <c r="D375" s="158"/>
      <c r="E375" s="73">
        <f>SUM(E360:E374)</f>
        <v>75956.5</v>
      </c>
      <c r="F375" s="73">
        <f aca="true" t="shared" si="204" ref="F375:Y375">SUM(F360:F374)</f>
        <v>79201</v>
      </c>
      <c r="G375" s="73">
        <f t="shared" si="204"/>
        <v>82445.5</v>
      </c>
      <c r="H375" s="73">
        <f t="shared" si="204"/>
        <v>85690</v>
      </c>
      <c r="I375" s="73">
        <f t="shared" si="204"/>
        <v>88934.5</v>
      </c>
      <c r="J375" s="73">
        <f t="shared" si="204"/>
        <v>92178</v>
      </c>
      <c r="K375" s="73">
        <f t="shared" si="204"/>
        <v>95422.5</v>
      </c>
      <c r="L375" s="73">
        <f t="shared" si="204"/>
        <v>98667</v>
      </c>
      <c r="M375" s="73">
        <f t="shared" si="204"/>
        <v>101911.5</v>
      </c>
      <c r="N375" s="73">
        <f t="shared" si="204"/>
        <v>105156</v>
      </c>
      <c r="O375" s="73">
        <f t="shared" si="204"/>
        <v>108400.5</v>
      </c>
      <c r="P375" s="73">
        <f t="shared" si="204"/>
        <v>111645</v>
      </c>
      <c r="Q375" s="73">
        <f t="shared" si="204"/>
        <v>114889.5</v>
      </c>
      <c r="R375" s="73">
        <f t="shared" si="204"/>
        <v>118133</v>
      </c>
      <c r="S375" s="73">
        <f t="shared" si="204"/>
        <v>121377.5</v>
      </c>
      <c r="T375" s="73">
        <f t="shared" si="204"/>
        <v>124622</v>
      </c>
      <c r="U375" s="73">
        <f t="shared" si="204"/>
        <v>127866.5</v>
      </c>
      <c r="V375" s="73">
        <f t="shared" si="204"/>
        <v>131111</v>
      </c>
      <c r="W375" s="73">
        <f t="shared" si="204"/>
        <v>134355.5</v>
      </c>
      <c r="X375" s="73">
        <f t="shared" si="204"/>
        <v>137600</v>
      </c>
      <c r="Y375" s="73">
        <f t="shared" si="204"/>
        <v>140844.5</v>
      </c>
      <c r="Z375" s="189"/>
      <c r="AA375" s="189"/>
      <c r="AB375" s="189"/>
      <c r="AC375" s="189"/>
      <c r="AD375" s="189"/>
      <c r="AE375" s="189"/>
      <c r="AF375" s="189"/>
      <c r="AG375" s="189"/>
      <c r="AH375" s="189"/>
      <c r="AI375" s="190"/>
      <c r="AJ375" s="66"/>
    </row>
    <row r="376" spans="2:36" s="68" customFormat="1" ht="22.5" customHeight="1">
      <c r="B376" s="151">
        <v>20</v>
      </c>
      <c r="C376" s="75" t="s">
        <v>23</v>
      </c>
      <c r="D376" s="62" t="s">
        <v>4</v>
      </c>
      <c r="E376" s="62">
        <v>23345</v>
      </c>
      <c r="F376" s="62">
        <f>E376+1510</f>
        <v>24855</v>
      </c>
      <c r="G376" s="62">
        <f aca="true" t="shared" si="205" ref="G376:S376">F376+1510</f>
        <v>26365</v>
      </c>
      <c r="H376" s="62">
        <f t="shared" si="205"/>
        <v>27875</v>
      </c>
      <c r="I376" s="62">
        <f t="shared" si="205"/>
        <v>29385</v>
      </c>
      <c r="J376" s="62">
        <f t="shared" si="205"/>
        <v>30895</v>
      </c>
      <c r="K376" s="62">
        <f t="shared" si="205"/>
        <v>32405</v>
      </c>
      <c r="L376" s="62">
        <f t="shared" si="205"/>
        <v>33915</v>
      </c>
      <c r="M376" s="62">
        <f t="shared" si="205"/>
        <v>35425</v>
      </c>
      <c r="N376" s="62">
        <f t="shared" si="205"/>
        <v>36935</v>
      </c>
      <c r="O376" s="62">
        <f t="shared" si="205"/>
        <v>38445</v>
      </c>
      <c r="P376" s="62">
        <f t="shared" si="205"/>
        <v>39955</v>
      </c>
      <c r="Q376" s="62">
        <f t="shared" si="205"/>
        <v>41465</v>
      </c>
      <c r="R376" s="62">
        <f t="shared" si="205"/>
        <v>42975</v>
      </c>
      <c r="S376" s="62">
        <f t="shared" si="205"/>
        <v>44485</v>
      </c>
      <c r="T376" s="179"/>
      <c r="U376" s="180"/>
      <c r="V376" s="180"/>
      <c r="W376" s="180"/>
      <c r="X376" s="180"/>
      <c r="Y376" s="180"/>
      <c r="Z376" s="180"/>
      <c r="AA376" s="180"/>
      <c r="AB376" s="180"/>
      <c r="AC376" s="180"/>
      <c r="AD376" s="180"/>
      <c r="AE376" s="180"/>
      <c r="AF376" s="180"/>
      <c r="AG376" s="180"/>
      <c r="AH376" s="180"/>
      <c r="AI376" s="180"/>
      <c r="AJ376" s="79"/>
    </row>
    <row r="377" spans="2:36" s="97" customFormat="1" ht="22.5" customHeight="1">
      <c r="B377" s="152"/>
      <c r="C377" s="87" t="s">
        <v>47</v>
      </c>
      <c r="D377" s="88" t="s">
        <v>26</v>
      </c>
      <c r="E377" s="88">
        <v>36000</v>
      </c>
      <c r="F377" s="88">
        <f>E377+2350</f>
        <v>38350</v>
      </c>
      <c r="G377" s="88">
        <f aca="true" t="shared" si="206" ref="G377:S377">F377+2350</f>
        <v>40700</v>
      </c>
      <c r="H377" s="88">
        <f t="shared" si="206"/>
        <v>43050</v>
      </c>
      <c r="I377" s="88">
        <f t="shared" si="206"/>
        <v>45400</v>
      </c>
      <c r="J377" s="88">
        <f t="shared" si="206"/>
        <v>47750</v>
      </c>
      <c r="K377" s="88">
        <f t="shared" si="206"/>
        <v>50100</v>
      </c>
      <c r="L377" s="88">
        <f t="shared" si="206"/>
        <v>52450</v>
      </c>
      <c r="M377" s="88">
        <f t="shared" si="206"/>
        <v>54800</v>
      </c>
      <c r="N377" s="88">
        <f t="shared" si="206"/>
        <v>57150</v>
      </c>
      <c r="O377" s="88">
        <f t="shared" si="206"/>
        <v>59500</v>
      </c>
      <c r="P377" s="88">
        <f t="shared" si="206"/>
        <v>61850</v>
      </c>
      <c r="Q377" s="88">
        <f t="shared" si="206"/>
        <v>64200</v>
      </c>
      <c r="R377" s="88">
        <f t="shared" si="206"/>
        <v>66550</v>
      </c>
      <c r="S377" s="88">
        <f t="shared" si="206"/>
        <v>68900</v>
      </c>
      <c r="T377" s="181"/>
      <c r="U377" s="182"/>
      <c r="V377" s="182"/>
      <c r="W377" s="182"/>
      <c r="X377" s="182"/>
      <c r="Y377" s="182"/>
      <c r="Z377" s="182"/>
      <c r="AA377" s="182"/>
      <c r="AB377" s="182"/>
      <c r="AC377" s="182"/>
      <c r="AD377" s="182"/>
      <c r="AE377" s="182"/>
      <c r="AF377" s="182"/>
      <c r="AG377" s="182"/>
      <c r="AH377" s="182"/>
      <c r="AI377" s="182"/>
      <c r="AJ377" s="103"/>
    </row>
    <row r="378" spans="2:36" s="68" customFormat="1" ht="22.5" customHeight="1">
      <c r="B378" s="152"/>
      <c r="C378" s="155" t="s">
        <v>58</v>
      </c>
      <c r="D378" s="156"/>
      <c r="E378" s="69">
        <f>E376*15/100</f>
        <v>3501.75</v>
      </c>
      <c r="F378" s="69">
        <f aca="true" t="shared" si="207" ref="F378:S378">F376*15/100</f>
        <v>3728.25</v>
      </c>
      <c r="G378" s="69">
        <f t="shared" si="207"/>
        <v>3954.75</v>
      </c>
      <c r="H378" s="69">
        <f t="shared" si="207"/>
        <v>4181.25</v>
      </c>
      <c r="I378" s="69">
        <f t="shared" si="207"/>
        <v>4407.75</v>
      </c>
      <c r="J378" s="69">
        <f t="shared" si="207"/>
        <v>4634.25</v>
      </c>
      <c r="K378" s="69">
        <f t="shared" si="207"/>
        <v>4860.75</v>
      </c>
      <c r="L378" s="69">
        <f t="shared" si="207"/>
        <v>5087.25</v>
      </c>
      <c r="M378" s="69">
        <f t="shared" si="207"/>
        <v>5313.75</v>
      </c>
      <c r="N378" s="69">
        <f t="shared" si="207"/>
        <v>5540.25</v>
      </c>
      <c r="O378" s="69">
        <f t="shared" si="207"/>
        <v>5766.75</v>
      </c>
      <c r="P378" s="69">
        <f t="shared" si="207"/>
        <v>5993.25</v>
      </c>
      <c r="Q378" s="69">
        <f t="shared" si="207"/>
        <v>6219.75</v>
      </c>
      <c r="R378" s="69">
        <f t="shared" si="207"/>
        <v>6446.25</v>
      </c>
      <c r="S378" s="69">
        <f t="shared" si="207"/>
        <v>6672.75</v>
      </c>
      <c r="T378" s="181"/>
      <c r="U378" s="182"/>
      <c r="V378" s="182"/>
      <c r="W378" s="182"/>
      <c r="X378" s="182"/>
      <c r="Y378" s="182"/>
      <c r="Z378" s="182"/>
      <c r="AA378" s="182"/>
      <c r="AB378" s="182"/>
      <c r="AC378" s="182"/>
      <c r="AD378" s="182"/>
      <c r="AE378" s="182"/>
      <c r="AF378" s="182"/>
      <c r="AG378" s="182"/>
      <c r="AH378" s="182"/>
      <c r="AI378" s="182"/>
      <c r="AJ378" s="79"/>
    </row>
    <row r="379" spans="2:36" s="68" customFormat="1" ht="22.5" customHeight="1">
      <c r="B379" s="152"/>
      <c r="C379" s="155" t="s">
        <v>80</v>
      </c>
      <c r="D379" s="156"/>
      <c r="E379" s="69">
        <f>E377*20/100</f>
        <v>7200</v>
      </c>
      <c r="F379" s="69">
        <f aca="true" t="shared" si="208" ref="F379:S379">F377*20/100</f>
        <v>7670</v>
      </c>
      <c r="G379" s="69">
        <f t="shared" si="208"/>
        <v>8140</v>
      </c>
      <c r="H379" s="69">
        <f t="shared" si="208"/>
        <v>8610</v>
      </c>
      <c r="I379" s="69">
        <f t="shared" si="208"/>
        <v>9080</v>
      </c>
      <c r="J379" s="69">
        <f t="shared" si="208"/>
        <v>9550</v>
      </c>
      <c r="K379" s="69">
        <f t="shared" si="208"/>
        <v>10020</v>
      </c>
      <c r="L379" s="69">
        <f t="shared" si="208"/>
        <v>10490</v>
      </c>
      <c r="M379" s="69">
        <f t="shared" si="208"/>
        <v>10960</v>
      </c>
      <c r="N379" s="69">
        <f t="shared" si="208"/>
        <v>11430</v>
      </c>
      <c r="O379" s="69">
        <f t="shared" si="208"/>
        <v>11900</v>
      </c>
      <c r="P379" s="69">
        <f t="shared" si="208"/>
        <v>12370</v>
      </c>
      <c r="Q379" s="69">
        <f t="shared" si="208"/>
        <v>12840</v>
      </c>
      <c r="R379" s="69">
        <f t="shared" si="208"/>
        <v>13310</v>
      </c>
      <c r="S379" s="69">
        <f t="shared" si="208"/>
        <v>13780</v>
      </c>
      <c r="T379" s="181"/>
      <c r="U379" s="182"/>
      <c r="V379" s="182"/>
      <c r="W379" s="182"/>
      <c r="X379" s="182"/>
      <c r="Y379" s="182"/>
      <c r="Z379" s="182"/>
      <c r="AA379" s="182"/>
      <c r="AB379" s="182"/>
      <c r="AC379" s="182"/>
      <c r="AD379" s="182"/>
      <c r="AE379" s="182"/>
      <c r="AF379" s="182"/>
      <c r="AG379" s="182"/>
      <c r="AH379" s="182"/>
      <c r="AI379" s="182"/>
      <c r="AJ379" s="79"/>
    </row>
    <row r="380" spans="2:36" s="94" customFormat="1" ht="22.5" customHeight="1">
      <c r="B380" s="152"/>
      <c r="C380" s="149" t="s">
        <v>79</v>
      </c>
      <c r="D380" s="150"/>
      <c r="E380" s="145">
        <v>46800</v>
      </c>
      <c r="F380" s="145">
        <f>E380+3100</f>
        <v>49900</v>
      </c>
      <c r="G380" s="145">
        <f aca="true" t="shared" si="209" ref="G380:S380">F380+3100</f>
        <v>53000</v>
      </c>
      <c r="H380" s="145">
        <f t="shared" si="209"/>
        <v>56100</v>
      </c>
      <c r="I380" s="145">
        <f t="shared" si="209"/>
        <v>59200</v>
      </c>
      <c r="J380" s="145">
        <f t="shared" si="209"/>
        <v>62300</v>
      </c>
      <c r="K380" s="145">
        <f t="shared" si="209"/>
        <v>65400</v>
      </c>
      <c r="L380" s="145">
        <f t="shared" si="209"/>
        <v>68500</v>
      </c>
      <c r="M380" s="145">
        <f t="shared" si="209"/>
        <v>71600</v>
      </c>
      <c r="N380" s="145">
        <f t="shared" si="209"/>
        <v>74700</v>
      </c>
      <c r="O380" s="145">
        <f t="shared" si="209"/>
        <v>77800</v>
      </c>
      <c r="P380" s="145">
        <f t="shared" si="209"/>
        <v>80900</v>
      </c>
      <c r="Q380" s="145">
        <f t="shared" si="209"/>
        <v>84000</v>
      </c>
      <c r="R380" s="145">
        <f t="shared" si="209"/>
        <v>87100</v>
      </c>
      <c r="S380" s="145">
        <f t="shared" si="209"/>
        <v>90200</v>
      </c>
      <c r="T380" s="181"/>
      <c r="U380" s="182"/>
      <c r="V380" s="182"/>
      <c r="W380" s="182"/>
      <c r="X380" s="182"/>
      <c r="Y380" s="182"/>
      <c r="Z380" s="182"/>
      <c r="AA380" s="182"/>
      <c r="AB380" s="182"/>
      <c r="AC380" s="182"/>
      <c r="AD380" s="182"/>
      <c r="AE380" s="182"/>
      <c r="AF380" s="182"/>
      <c r="AG380" s="182"/>
      <c r="AH380" s="182"/>
      <c r="AI380" s="182"/>
      <c r="AJ380" s="104"/>
    </row>
    <row r="381" spans="2:36" s="96" customFormat="1" ht="22.5" customHeight="1" thickBot="1">
      <c r="B381" s="152"/>
      <c r="C381" s="163" t="s">
        <v>111</v>
      </c>
      <c r="D381" s="164"/>
      <c r="E381" s="146"/>
      <c r="F381" s="146"/>
      <c r="G381" s="146"/>
      <c r="H381" s="146"/>
      <c r="I381" s="146"/>
      <c r="J381" s="146"/>
      <c r="K381" s="146"/>
      <c r="L381" s="146"/>
      <c r="M381" s="146"/>
      <c r="N381" s="146"/>
      <c r="O381" s="146"/>
      <c r="P381" s="146"/>
      <c r="Q381" s="146"/>
      <c r="R381" s="146"/>
      <c r="S381" s="146"/>
      <c r="T381" s="181"/>
      <c r="U381" s="182"/>
      <c r="V381" s="182"/>
      <c r="W381" s="182"/>
      <c r="X381" s="182"/>
      <c r="Y381" s="182"/>
      <c r="Z381" s="182"/>
      <c r="AA381" s="182"/>
      <c r="AB381" s="182"/>
      <c r="AC381" s="182"/>
      <c r="AD381" s="182"/>
      <c r="AE381" s="182"/>
      <c r="AF381" s="182"/>
      <c r="AG381" s="182"/>
      <c r="AH381" s="182"/>
      <c r="AI381" s="182"/>
      <c r="AJ381" s="95"/>
    </row>
    <row r="382" spans="2:36" s="67" customFormat="1" ht="22.5" customHeight="1">
      <c r="B382" s="152"/>
      <c r="C382" s="157" t="s">
        <v>53</v>
      </c>
      <c r="D382" s="158"/>
      <c r="E382" s="71">
        <v>7003</v>
      </c>
      <c r="F382" s="86">
        <v>7003</v>
      </c>
      <c r="G382" s="86">
        <v>7003</v>
      </c>
      <c r="H382" s="86">
        <v>7003</v>
      </c>
      <c r="I382" s="86">
        <v>7003</v>
      </c>
      <c r="J382" s="86">
        <v>7003</v>
      </c>
      <c r="K382" s="86">
        <v>7003</v>
      </c>
      <c r="L382" s="86">
        <v>7003</v>
      </c>
      <c r="M382" s="86">
        <v>7003</v>
      </c>
      <c r="N382" s="86">
        <v>7003</v>
      </c>
      <c r="O382" s="86">
        <v>7003</v>
      </c>
      <c r="P382" s="86">
        <v>7003</v>
      </c>
      <c r="Q382" s="86">
        <v>7003</v>
      </c>
      <c r="R382" s="86">
        <v>7003</v>
      </c>
      <c r="S382" s="86">
        <v>7003</v>
      </c>
      <c r="T382" s="181"/>
      <c r="U382" s="182"/>
      <c r="V382" s="182"/>
      <c r="W382" s="182"/>
      <c r="X382" s="182"/>
      <c r="Y382" s="182"/>
      <c r="Z382" s="182"/>
      <c r="AA382" s="182"/>
      <c r="AB382" s="182"/>
      <c r="AC382" s="182"/>
      <c r="AD382" s="182"/>
      <c r="AE382" s="182"/>
      <c r="AF382" s="182"/>
      <c r="AG382" s="182"/>
      <c r="AH382" s="182"/>
      <c r="AI382" s="182"/>
      <c r="AJ382" s="66"/>
    </row>
    <row r="383" spans="2:36" s="67" customFormat="1" ht="22.5" customHeight="1" thickBot="1">
      <c r="B383" s="152"/>
      <c r="C383" s="157" t="s">
        <v>54</v>
      </c>
      <c r="D383" s="158"/>
      <c r="E383" s="77">
        <v>4377</v>
      </c>
      <c r="F383" s="78">
        <v>4660</v>
      </c>
      <c r="G383" s="78">
        <v>4943</v>
      </c>
      <c r="H383" s="78">
        <v>5227</v>
      </c>
      <c r="I383" s="78">
        <v>5510</v>
      </c>
      <c r="J383" s="78">
        <v>5793</v>
      </c>
      <c r="K383" s="78">
        <v>6076</v>
      </c>
      <c r="L383" s="78">
        <v>6359</v>
      </c>
      <c r="M383" s="78">
        <v>6642</v>
      </c>
      <c r="N383" s="78">
        <v>6925</v>
      </c>
      <c r="O383" s="78">
        <v>7208</v>
      </c>
      <c r="P383" s="78">
        <v>7492</v>
      </c>
      <c r="Q383" s="78">
        <v>7775</v>
      </c>
      <c r="R383" s="78">
        <v>8058</v>
      </c>
      <c r="S383" s="78">
        <v>8341</v>
      </c>
      <c r="T383" s="181"/>
      <c r="U383" s="182"/>
      <c r="V383" s="182"/>
      <c r="W383" s="182"/>
      <c r="X383" s="182"/>
      <c r="Y383" s="182"/>
      <c r="Z383" s="182"/>
      <c r="AA383" s="182"/>
      <c r="AB383" s="182"/>
      <c r="AC383" s="182"/>
      <c r="AD383" s="182"/>
      <c r="AE383" s="182"/>
      <c r="AF383" s="182"/>
      <c r="AG383" s="182"/>
      <c r="AH383" s="182"/>
      <c r="AI383" s="182"/>
      <c r="AJ383" s="66"/>
    </row>
    <row r="384" spans="2:36" s="67" customFormat="1" ht="22.5" customHeight="1">
      <c r="B384" s="152"/>
      <c r="C384" s="157" t="s">
        <v>81</v>
      </c>
      <c r="D384" s="158"/>
      <c r="E384" s="73">
        <f aca="true" t="shared" si="210" ref="E384:S384">E376/2</f>
        <v>11672.5</v>
      </c>
      <c r="F384" s="73">
        <f t="shared" si="210"/>
        <v>12427.5</v>
      </c>
      <c r="G384" s="73">
        <f t="shared" si="210"/>
        <v>13182.5</v>
      </c>
      <c r="H384" s="73">
        <f t="shared" si="210"/>
        <v>13937.5</v>
      </c>
      <c r="I384" s="73">
        <f t="shared" si="210"/>
        <v>14692.5</v>
      </c>
      <c r="J384" s="73">
        <f t="shared" si="210"/>
        <v>15447.5</v>
      </c>
      <c r="K384" s="73">
        <f t="shared" si="210"/>
        <v>16202.5</v>
      </c>
      <c r="L384" s="73">
        <f t="shared" si="210"/>
        <v>16957.5</v>
      </c>
      <c r="M384" s="73">
        <f t="shared" si="210"/>
        <v>17712.5</v>
      </c>
      <c r="N384" s="73">
        <f t="shared" si="210"/>
        <v>18467.5</v>
      </c>
      <c r="O384" s="73">
        <f t="shared" si="210"/>
        <v>19222.5</v>
      </c>
      <c r="P384" s="73">
        <f t="shared" si="210"/>
        <v>19977.5</v>
      </c>
      <c r="Q384" s="73">
        <f t="shared" si="210"/>
        <v>20732.5</v>
      </c>
      <c r="R384" s="73">
        <f t="shared" si="210"/>
        <v>21487.5</v>
      </c>
      <c r="S384" s="73">
        <f t="shared" si="210"/>
        <v>22242.5</v>
      </c>
      <c r="T384" s="181"/>
      <c r="U384" s="182"/>
      <c r="V384" s="182"/>
      <c r="W384" s="182"/>
      <c r="X384" s="182"/>
      <c r="Y384" s="182"/>
      <c r="Z384" s="182"/>
      <c r="AA384" s="182"/>
      <c r="AB384" s="182"/>
      <c r="AC384" s="182"/>
      <c r="AD384" s="182"/>
      <c r="AE384" s="182"/>
      <c r="AF384" s="182"/>
      <c r="AG384" s="182"/>
      <c r="AH384" s="182"/>
      <c r="AI384" s="182"/>
      <c r="AJ384" s="66"/>
    </row>
    <row r="385" spans="2:36" s="67" customFormat="1" ht="22.5" customHeight="1">
      <c r="B385" s="152"/>
      <c r="C385" s="157" t="s">
        <v>82</v>
      </c>
      <c r="D385" s="158"/>
      <c r="E385" s="71">
        <v>5000</v>
      </c>
      <c r="F385" s="71">
        <v>5000</v>
      </c>
      <c r="G385" s="71">
        <v>5000</v>
      </c>
      <c r="H385" s="71">
        <v>5000</v>
      </c>
      <c r="I385" s="71">
        <v>5000</v>
      </c>
      <c r="J385" s="71">
        <v>5000</v>
      </c>
      <c r="K385" s="71">
        <v>5000</v>
      </c>
      <c r="L385" s="71">
        <v>5000</v>
      </c>
      <c r="M385" s="71">
        <v>5000</v>
      </c>
      <c r="N385" s="71">
        <v>5000</v>
      </c>
      <c r="O385" s="71">
        <v>5000</v>
      </c>
      <c r="P385" s="71">
        <v>5000</v>
      </c>
      <c r="Q385" s="71">
        <v>5000</v>
      </c>
      <c r="R385" s="71">
        <v>5000</v>
      </c>
      <c r="S385" s="71">
        <v>5000</v>
      </c>
      <c r="T385" s="181"/>
      <c r="U385" s="182"/>
      <c r="V385" s="182"/>
      <c r="W385" s="182"/>
      <c r="X385" s="182"/>
      <c r="Y385" s="182"/>
      <c r="Z385" s="182"/>
      <c r="AA385" s="182"/>
      <c r="AB385" s="182"/>
      <c r="AC385" s="182"/>
      <c r="AD385" s="182"/>
      <c r="AE385" s="182"/>
      <c r="AF385" s="182"/>
      <c r="AG385" s="182"/>
      <c r="AH385" s="182"/>
      <c r="AI385" s="182"/>
      <c r="AJ385" s="66"/>
    </row>
    <row r="386" spans="2:36" s="67" customFormat="1" ht="22.5" customHeight="1">
      <c r="B386" s="152"/>
      <c r="C386" s="157" t="s">
        <v>83</v>
      </c>
      <c r="D386" s="158"/>
      <c r="E386" s="71">
        <v>0</v>
      </c>
      <c r="F386" s="71">
        <v>0</v>
      </c>
      <c r="G386" s="71">
        <v>0</v>
      </c>
      <c r="H386" s="71">
        <v>0</v>
      </c>
      <c r="I386" s="71">
        <v>0</v>
      </c>
      <c r="J386" s="71">
        <v>0</v>
      </c>
      <c r="K386" s="71">
        <v>0</v>
      </c>
      <c r="L386" s="71">
        <v>0</v>
      </c>
      <c r="M386" s="71">
        <v>0</v>
      </c>
      <c r="N386" s="71">
        <v>0</v>
      </c>
      <c r="O386" s="71">
        <v>0</v>
      </c>
      <c r="P386" s="71">
        <v>0</v>
      </c>
      <c r="Q386" s="71">
        <v>0</v>
      </c>
      <c r="R386" s="71">
        <v>0</v>
      </c>
      <c r="S386" s="71">
        <v>0</v>
      </c>
      <c r="T386" s="181"/>
      <c r="U386" s="182"/>
      <c r="V386" s="182"/>
      <c r="W386" s="182"/>
      <c r="X386" s="182"/>
      <c r="Y386" s="182"/>
      <c r="Z386" s="182"/>
      <c r="AA386" s="182"/>
      <c r="AB386" s="182"/>
      <c r="AC386" s="182"/>
      <c r="AD386" s="182"/>
      <c r="AE386" s="182"/>
      <c r="AF386" s="182"/>
      <c r="AG386" s="182"/>
      <c r="AH386" s="182"/>
      <c r="AI386" s="182"/>
      <c r="AJ386" s="66"/>
    </row>
    <row r="387" spans="2:36" s="67" customFormat="1" ht="22.5" customHeight="1">
      <c r="B387" s="152"/>
      <c r="C387" s="157" t="s">
        <v>55</v>
      </c>
      <c r="D387" s="158"/>
      <c r="E387" s="71">
        <v>0</v>
      </c>
      <c r="F387" s="71">
        <v>0</v>
      </c>
      <c r="G387" s="71">
        <v>0</v>
      </c>
      <c r="H387" s="71">
        <v>0</v>
      </c>
      <c r="I387" s="71">
        <v>0</v>
      </c>
      <c r="J387" s="71">
        <v>0</v>
      </c>
      <c r="K387" s="71">
        <v>0</v>
      </c>
      <c r="L387" s="71">
        <v>0</v>
      </c>
      <c r="M387" s="71">
        <v>0</v>
      </c>
      <c r="N387" s="71">
        <v>0</v>
      </c>
      <c r="O387" s="71">
        <v>0</v>
      </c>
      <c r="P387" s="71">
        <v>0</v>
      </c>
      <c r="Q387" s="71">
        <v>0</v>
      </c>
      <c r="R387" s="71">
        <v>0</v>
      </c>
      <c r="S387" s="71">
        <v>0</v>
      </c>
      <c r="T387" s="181"/>
      <c r="U387" s="182"/>
      <c r="V387" s="182"/>
      <c r="W387" s="182"/>
      <c r="X387" s="182"/>
      <c r="Y387" s="182"/>
      <c r="Z387" s="182"/>
      <c r="AA387" s="182"/>
      <c r="AB387" s="182"/>
      <c r="AC387" s="182"/>
      <c r="AD387" s="182"/>
      <c r="AE387" s="182"/>
      <c r="AF387" s="182"/>
      <c r="AG387" s="182"/>
      <c r="AH387" s="182"/>
      <c r="AI387" s="182"/>
      <c r="AJ387" s="66"/>
    </row>
    <row r="388" spans="2:36" s="67" customFormat="1" ht="22.5" customHeight="1">
      <c r="B388" s="152"/>
      <c r="C388" s="157" t="s">
        <v>84</v>
      </c>
      <c r="D388" s="158"/>
      <c r="E388" s="71">
        <v>500</v>
      </c>
      <c r="F388" s="71">
        <v>500</v>
      </c>
      <c r="G388" s="71">
        <v>500</v>
      </c>
      <c r="H388" s="71">
        <v>500</v>
      </c>
      <c r="I388" s="71">
        <v>500</v>
      </c>
      <c r="J388" s="71">
        <v>500</v>
      </c>
      <c r="K388" s="71">
        <v>500</v>
      </c>
      <c r="L388" s="71">
        <v>500</v>
      </c>
      <c r="M388" s="71">
        <v>500</v>
      </c>
      <c r="N388" s="71">
        <v>500</v>
      </c>
      <c r="O388" s="71">
        <v>500</v>
      </c>
      <c r="P388" s="71">
        <v>500</v>
      </c>
      <c r="Q388" s="71">
        <v>500</v>
      </c>
      <c r="R388" s="71">
        <v>500</v>
      </c>
      <c r="S388" s="71">
        <v>500</v>
      </c>
      <c r="T388" s="181"/>
      <c r="U388" s="182"/>
      <c r="V388" s="182"/>
      <c r="W388" s="182"/>
      <c r="X388" s="182"/>
      <c r="Y388" s="182"/>
      <c r="Z388" s="182"/>
      <c r="AA388" s="182"/>
      <c r="AB388" s="182"/>
      <c r="AC388" s="182"/>
      <c r="AD388" s="182"/>
      <c r="AE388" s="182"/>
      <c r="AF388" s="182"/>
      <c r="AG388" s="182"/>
      <c r="AH388" s="182"/>
      <c r="AI388" s="182"/>
      <c r="AJ388" s="66"/>
    </row>
    <row r="389" spans="2:36" s="67" customFormat="1" ht="22.5" customHeight="1">
      <c r="B389" s="152"/>
      <c r="C389" s="157" t="s">
        <v>66</v>
      </c>
      <c r="D389" s="158"/>
      <c r="E389" s="71">
        <v>500</v>
      </c>
      <c r="F389" s="71">
        <v>500</v>
      </c>
      <c r="G389" s="71">
        <v>500</v>
      </c>
      <c r="H389" s="71">
        <v>500</v>
      </c>
      <c r="I389" s="71">
        <v>500</v>
      </c>
      <c r="J389" s="71">
        <v>500</v>
      </c>
      <c r="K389" s="71">
        <v>500</v>
      </c>
      <c r="L389" s="71">
        <v>500</v>
      </c>
      <c r="M389" s="71">
        <v>500</v>
      </c>
      <c r="N389" s="71">
        <v>500</v>
      </c>
      <c r="O389" s="71">
        <v>500</v>
      </c>
      <c r="P389" s="71">
        <v>500</v>
      </c>
      <c r="Q389" s="71">
        <v>500</v>
      </c>
      <c r="R389" s="71">
        <v>500</v>
      </c>
      <c r="S389" s="71">
        <v>500</v>
      </c>
      <c r="T389" s="181"/>
      <c r="U389" s="182"/>
      <c r="V389" s="182"/>
      <c r="W389" s="182"/>
      <c r="X389" s="182"/>
      <c r="Y389" s="182"/>
      <c r="Z389" s="182"/>
      <c r="AA389" s="182"/>
      <c r="AB389" s="182"/>
      <c r="AC389" s="182"/>
      <c r="AD389" s="182"/>
      <c r="AE389" s="182"/>
      <c r="AF389" s="182"/>
      <c r="AG389" s="182"/>
      <c r="AH389" s="182"/>
      <c r="AI389" s="182"/>
      <c r="AJ389" s="66"/>
    </row>
    <row r="390" spans="2:36" s="67" customFormat="1" ht="22.5" customHeight="1">
      <c r="B390" s="152"/>
      <c r="C390" s="157" t="s">
        <v>85</v>
      </c>
      <c r="D390" s="158"/>
      <c r="E390" s="71">
        <v>0</v>
      </c>
      <c r="F390" s="71">
        <v>0</v>
      </c>
      <c r="G390" s="71">
        <v>0</v>
      </c>
      <c r="H390" s="71">
        <v>0</v>
      </c>
      <c r="I390" s="71">
        <v>0</v>
      </c>
      <c r="J390" s="71">
        <v>0</v>
      </c>
      <c r="K390" s="71">
        <v>0</v>
      </c>
      <c r="L390" s="71">
        <v>0</v>
      </c>
      <c r="M390" s="71">
        <v>0</v>
      </c>
      <c r="N390" s="71">
        <v>0</v>
      </c>
      <c r="O390" s="71">
        <v>0</v>
      </c>
      <c r="P390" s="71">
        <v>0</v>
      </c>
      <c r="Q390" s="71">
        <v>0</v>
      </c>
      <c r="R390" s="71">
        <v>0</v>
      </c>
      <c r="S390" s="71">
        <v>0</v>
      </c>
      <c r="T390" s="181"/>
      <c r="U390" s="182"/>
      <c r="V390" s="182"/>
      <c r="W390" s="182"/>
      <c r="X390" s="182"/>
      <c r="Y390" s="182"/>
      <c r="Z390" s="182"/>
      <c r="AA390" s="182"/>
      <c r="AB390" s="182"/>
      <c r="AC390" s="182"/>
      <c r="AD390" s="182"/>
      <c r="AE390" s="182"/>
      <c r="AF390" s="182"/>
      <c r="AG390" s="182"/>
      <c r="AH390" s="182"/>
      <c r="AI390" s="182"/>
      <c r="AJ390" s="66"/>
    </row>
    <row r="391" spans="2:36" s="67" customFormat="1" ht="22.5" customHeight="1">
      <c r="B391" s="152"/>
      <c r="C391" s="157" t="s">
        <v>86</v>
      </c>
      <c r="D391" s="158"/>
      <c r="E391" s="71">
        <v>1000</v>
      </c>
      <c r="F391" s="71">
        <v>1000</v>
      </c>
      <c r="G391" s="71">
        <v>1000</v>
      </c>
      <c r="H391" s="71">
        <v>1000</v>
      </c>
      <c r="I391" s="71">
        <v>1000</v>
      </c>
      <c r="J391" s="71">
        <v>1000</v>
      </c>
      <c r="K391" s="71">
        <v>1000</v>
      </c>
      <c r="L391" s="71">
        <v>1000</v>
      </c>
      <c r="M391" s="71">
        <v>1000</v>
      </c>
      <c r="N391" s="71">
        <v>1000</v>
      </c>
      <c r="O391" s="71">
        <v>1000</v>
      </c>
      <c r="P391" s="71">
        <v>1000</v>
      </c>
      <c r="Q391" s="71">
        <v>1000</v>
      </c>
      <c r="R391" s="71">
        <v>1000</v>
      </c>
      <c r="S391" s="71">
        <v>1000</v>
      </c>
      <c r="T391" s="181"/>
      <c r="U391" s="182"/>
      <c r="V391" s="182"/>
      <c r="W391" s="182"/>
      <c r="X391" s="182"/>
      <c r="Y391" s="182"/>
      <c r="Z391" s="182"/>
      <c r="AA391" s="182"/>
      <c r="AB391" s="182"/>
      <c r="AC391" s="182"/>
      <c r="AD391" s="182"/>
      <c r="AE391" s="182"/>
      <c r="AF391" s="182"/>
      <c r="AG391" s="182"/>
      <c r="AH391" s="182"/>
      <c r="AI391" s="182"/>
      <c r="AJ391" s="66"/>
    </row>
    <row r="392" spans="2:36" s="67" customFormat="1" ht="22.5" customHeight="1">
      <c r="B392" s="152"/>
      <c r="C392" s="157" t="s">
        <v>114</v>
      </c>
      <c r="D392" s="158"/>
      <c r="E392" s="71">
        <f>E377*10/100</f>
        <v>3600</v>
      </c>
      <c r="F392" s="71">
        <f aca="true" t="shared" si="211" ref="F392:S392">F377*10/100</f>
        <v>3835</v>
      </c>
      <c r="G392" s="71">
        <f t="shared" si="211"/>
        <v>4070</v>
      </c>
      <c r="H392" s="71">
        <f t="shared" si="211"/>
        <v>4305</v>
      </c>
      <c r="I392" s="71">
        <f t="shared" si="211"/>
        <v>4540</v>
      </c>
      <c r="J392" s="71">
        <f t="shared" si="211"/>
        <v>4775</v>
      </c>
      <c r="K392" s="71">
        <f t="shared" si="211"/>
        <v>5010</v>
      </c>
      <c r="L392" s="71">
        <f t="shared" si="211"/>
        <v>5245</v>
      </c>
      <c r="M392" s="71">
        <f t="shared" si="211"/>
        <v>5480</v>
      </c>
      <c r="N392" s="71">
        <f t="shared" si="211"/>
        <v>5715</v>
      </c>
      <c r="O392" s="71">
        <f t="shared" si="211"/>
        <v>5950</v>
      </c>
      <c r="P392" s="71">
        <f t="shared" si="211"/>
        <v>6185</v>
      </c>
      <c r="Q392" s="71">
        <f t="shared" si="211"/>
        <v>6420</v>
      </c>
      <c r="R392" s="71">
        <f t="shared" si="211"/>
        <v>6655</v>
      </c>
      <c r="S392" s="71">
        <f t="shared" si="211"/>
        <v>6890</v>
      </c>
      <c r="T392" s="181"/>
      <c r="U392" s="182"/>
      <c r="V392" s="182"/>
      <c r="W392" s="182"/>
      <c r="X392" s="182"/>
      <c r="Y392" s="182"/>
      <c r="Z392" s="182"/>
      <c r="AA392" s="182"/>
      <c r="AB392" s="182"/>
      <c r="AC392" s="182"/>
      <c r="AD392" s="182"/>
      <c r="AE392" s="182"/>
      <c r="AF392" s="182"/>
      <c r="AG392" s="182"/>
      <c r="AH392" s="182"/>
      <c r="AI392" s="182"/>
      <c r="AJ392" s="72"/>
    </row>
    <row r="393" spans="2:36" s="67" customFormat="1" ht="22.5" customHeight="1">
      <c r="B393" s="152"/>
      <c r="C393" s="157" t="s">
        <v>89</v>
      </c>
      <c r="D393" s="158"/>
      <c r="E393" s="71">
        <f>E392</f>
        <v>3600</v>
      </c>
      <c r="F393" s="71">
        <f aca="true" t="shared" si="212" ref="F393:S393">F392</f>
        <v>3835</v>
      </c>
      <c r="G393" s="71">
        <f t="shared" si="212"/>
        <v>4070</v>
      </c>
      <c r="H393" s="71">
        <f t="shared" si="212"/>
        <v>4305</v>
      </c>
      <c r="I393" s="71">
        <f t="shared" si="212"/>
        <v>4540</v>
      </c>
      <c r="J393" s="71">
        <f t="shared" si="212"/>
        <v>4775</v>
      </c>
      <c r="K393" s="71">
        <f t="shared" si="212"/>
        <v>5010</v>
      </c>
      <c r="L393" s="71">
        <f t="shared" si="212"/>
        <v>5245</v>
      </c>
      <c r="M393" s="71">
        <f t="shared" si="212"/>
        <v>5480</v>
      </c>
      <c r="N393" s="71">
        <f t="shared" si="212"/>
        <v>5715</v>
      </c>
      <c r="O393" s="71">
        <f t="shared" si="212"/>
        <v>5950</v>
      </c>
      <c r="P393" s="71">
        <f t="shared" si="212"/>
        <v>6185</v>
      </c>
      <c r="Q393" s="71">
        <f t="shared" si="212"/>
        <v>6420</v>
      </c>
      <c r="R393" s="71">
        <f t="shared" si="212"/>
        <v>6655</v>
      </c>
      <c r="S393" s="71">
        <f t="shared" si="212"/>
        <v>6890</v>
      </c>
      <c r="T393" s="181"/>
      <c r="U393" s="182"/>
      <c r="V393" s="182"/>
      <c r="W393" s="182"/>
      <c r="X393" s="182"/>
      <c r="Y393" s="182"/>
      <c r="Z393" s="182"/>
      <c r="AA393" s="182"/>
      <c r="AB393" s="182"/>
      <c r="AC393" s="182"/>
      <c r="AD393" s="182"/>
      <c r="AE393" s="182"/>
      <c r="AF393" s="182"/>
      <c r="AG393" s="182"/>
      <c r="AH393" s="182"/>
      <c r="AI393" s="182"/>
      <c r="AJ393" s="72"/>
    </row>
    <row r="394" spans="2:36" s="67" customFormat="1" ht="22.5" customHeight="1">
      <c r="B394" s="152"/>
      <c r="C394" s="157" t="s">
        <v>90</v>
      </c>
      <c r="D394" s="158"/>
      <c r="E394" s="71">
        <f>E380*7.5/100</f>
        <v>3510</v>
      </c>
      <c r="F394" s="73">
        <f>F380*7.5/100</f>
        <v>3742.5</v>
      </c>
      <c r="G394" s="73">
        <f aca="true" t="shared" si="213" ref="G394:S394">G380*7.5/100</f>
        <v>3975</v>
      </c>
      <c r="H394" s="73">
        <f t="shared" si="213"/>
        <v>4207.5</v>
      </c>
      <c r="I394" s="73">
        <f t="shared" si="213"/>
        <v>4440</v>
      </c>
      <c r="J394" s="73">
        <f t="shared" si="213"/>
        <v>4672.5</v>
      </c>
      <c r="K394" s="73">
        <f t="shared" si="213"/>
        <v>4905</v>
      </c>
      <c r="L394" s="73">
        <f t="shared" si="213"/>
        <v>5137.5</v>
      </c>
      <c r="M394" s="73">
        <f t="shared" si="213"/>
        <v>5370</v>
      </c>
      <c r="N394" s="73">
        <f t="shared" si="213"/>
        <v>5602.5</v>
      </c>
      <c r="O394" s="73">
        <f t="shared" si="213"/>
        <v>5835</v>
      </c>
      <c r="P394" s="73">
        <f t="shared" si="213"/>
        <v>6067.5</v>
      </c>
      <c r="Q394" s="73">
        <f t="shared" si="213"/>
        <v>6300</v>
      </c>
      <c r="R394" s="73">
        <f t="shared" si="213"/>
        <v>6532.5</v>
      </c>
      <c r="S394" s="73">
        <f t="shared" si="213"/>
        <v>6765</v>
      </c>
      <c r="T394" s="181"/>
      <c r="U394" s="182"/>
      <c r="V394" s="182"/>
      <c r="W394" s="182"/>
      <c r="X394" s="182"/>
      <c r="Y394" s="182"/>
      <c r="Z394" s="182"/>
      <c r="AA394" s="182"/>
      <c r="AB394" s="182"/>
      <c r="AC394" s="182"/>
      <c r="AD394" s="182"/>
      <c r="AE394" s="182"/>
      <c r="AF394" s="182"/>
      <c r="AG394" s="182"/>
      <c r="AH394" s="182"/>
      <c r="AI394" s="182"/>
      <c r="AJ394" s="72"/>
    </row>
    <row r="395" spans="2:36" s="67" customFormat="1" ht="22.5" customHeight="1" thickBot="1">
      <c r="B395" s="153"/>
      <c r="C395" s="157" t="s">
        <v>60</v>
      </c>
      <c r="D395" s="158"/>
      <c r="E395" s="73">
        <f>SUM(E380:E394)</f>
        <v>87562.5</v>
      </c>
      <c r="F395" s="73">
        <f aca="true" t="shared" si="214" ref="F395:S395">SUM(F380:F394)</f>
        <v>92403</v>
      </c>
      <c r="G395" s="73">
        <f t="shared" si="214"/>
        <v>97243.5</v>
      </c>
      <c r="H395" s="73">
        <f t="shared" si="214"/>
        <v>102085</v>
      </c>
      <c r="I395" s="73">
        <f t="shared" si="214"/>
        <v>106925.5</v>
      </c>
      <c r="J395" s="73">
        <f t="shared" si="214"/>
        <v>111766</v>
      </c>
      <c r="K395" s="73">
        <f t="shared" si="214"/>
        <v>116606.5</v>
      </c>
      <c r="L395" s="73">
        <f t="shared" si="214"/>
        <v>121447</v>
      </c>
      <c r="M395" s="73">
        <f t="shared" si="214"/>
        <v>126287.5</v>
      </c>
      <c r="N395" s="73">
        <f t="shared" si="214"/>
        <v>131128</v>
      </c>
      <c r="O395" s="73">
        <f t="shared" si="214"/>
        <v>135968.5</v>
      </c>
      <c r="P395" s="73">
        <f t="shared" si="214"/>
        <v>140810</v>
      </c>
      <c r="Q395" s="73">
        <f t="shared" si="214"/>
        <v>145650.5</v>
      </c>
      <c r="R395" s="73">
        <f t="shared" si="214"/>
        <v>150491</v>
      </c>
      <c r="S395" s="73">
        <f t="shared" si="214"/>
        <v>155331.5</v>
      </c>
      <c r="T395" s="181"/>
      <c r="U395" s="182"/>
      <c r="V395" s="182"/>
      <c r="W395" s="182"/>
      <c r="X395" s="182"/>
      <c r="Y395" s="182"/>
      <c r="Z395" s="182"/>
      <c r="AA395" s="182"/>
      <c r="AB395" s="182"/>
      <c r="AC395" s="182"/>
      <c r="AD395" s="182"/>
      <c r="AE395" s="182"/>
      <c r="AF395" s="182"/>
      <c r="AG395" s="182"/>
      <c r="AH395" s="182"/>
      <c r="AI395" s="182"/>
      <c r="AJ395" s="66"/>
    </row>
    <row r="396" spans="2:36" s="68" customFormat="1" ht="22.5" customHeight="1">
      <c r="B396" s="151">
        <v>21</v>
      </c>
      <c r="C396" s="75" t="s">
        <v>24</v>
      </c>
      <c r="D396" s="62" t="s">
        <v>4</v>
      </c>
      <c r="E396" s="62">
        <v>25880</v>
      </c>
      <c r="F396" s="62">
        <f>E396+1700</f>
        <v>27580</v>
      </c>
      <c r="G396" s="62">
        <f aca="true" t="shared" si="215" ref="G396:S396">F396+1700</f>
        <v>29280</v>
      </c>
      <c r="H396" s="62">
        <f t="shared" si="215"/>
        <v>30980</v>
      </c>
      <c r="I396" s="62">
        <f t="shared" si="215"/>
        <v>32680</v>
      </c>
      <c r="J396" s="62">
        <f t="shared" si="215"/>
        <v>34380</v>
      </c>
      <c r="K396" s="62">
        <f t="shared" si="215"/>
        <v>36080</v>
      </c>
      <c r="L396" s="62">
        <f t="shared" si="215"/>
        <v>37780</v>
      </c>
      <c r="M396" s="62">
        <f t="shared" si="215"/>
        <v>39480</v>
      </c>
      <c r="N396" s="62">
        <f t="shared" si="215"/>
        <v>41180</v>
      </c>
      <c r="O396" s="62">
        <f t="shared" si="215"/>
        <v>42880</v>
      </c>
      <c r="P396" s="62">
        <f t="shared" si="215"/>
        <v>44580</v>
      </c>
      <c r="Q396" s="62">
        <f t="shared" si="215"/>
        <v>46280</v>
      </c>
      <c r="R396" s="62">
        <f t="shared" si="215"/>
        <v>47980</v>
      </c>
      <c r="S396" s="62">
        <f t="shared" si="215"/>
        <v>49680</v>
      </c>
      <c r="T396" s="181"/>
      <c r="U396" s="182"/>
      <c r="V396" s="182"/>
      <c r="W396" s="182"/>
      <c r="X396" s="182"/>
      <c r="Y396" s="182"/>
      <c r="Z396" s="182"/>
      <c r="AA396" s="182"/>
      <c r="AB396" s="182"/>
      <c r="AC396" s="182"/>
      <c r="AD396" s="182"/>
      <c r="AE396" s="182"/>
      <c r="AF396" s="182"/>
      <c r="AG396" s="182"/>
      <c r="AH396" s="182"/>
      <c r="AI396" s="182"/>
      <c r="AJ396" s="79"/>
    </row>
    <row r="397" spans="2:36" s="97" customFormat="1" ht="22.5" customHeight="1">
      <c r="B397" s="152"/>
      <c r="C397" s="87" t="s">
        <v>48</v>
      </c>
      <c r="D397" s="88" t="s">
        <v>26</v>
      </c>
      <c r="E397" s="88">
        <v>40000</v>
      </c>
      <c r="F397" s="88">
        <f>E397+2600</f>
        <v>42600</v>
      </c>
      <c r="G397" s="88">
        <f aca="true" t="shared" si="216" ref="G397:S397">F397+2600</f>
        <v>45200</v>
      </c>
      <c r="H397" s="88">
        <f t="shared" si="216"/>
        <v>47800</v>
      </c>
      <c r="I397" s="88">
        <f t="shared" si="216"/>
        <v>50400</v>
      </c>
      <c r="J397" s="88">
        <f t="shared" si="216"/>
        <v>53000</v>
      </c>
      <c r="K397" s="88">
        <f t="shared" si="216"/>
        <v>55600</v>
      </c>
      <c r="L397" s="88">
        <f t="shared" si="216"/>
        <v>58200</v>
      </c>
      <c r="M397" s="88">
        <f t="shared" si="216"/>
        <v>60800</v>
      </c>
      <c r="N397" s="88">
        <f t="shared" si="216"/>
        <v>63400</v>
      </c>
      <c r="O397" s="88">
        <f t="shared" si="216"/>
        <v>66000</v>
      </c>
      <c r="P397" s="88">
        <f t="shared" si="216"/>
        <v>68600</v>
      </c>
      <c r="Q397" s="88">
        <f t="shared" si="216"/>
        <v>71200</v>
      </c>
      <c r="R397" s="88">
        <f t="shared" si="216"/>
        <v>73800</v>
      </c>
      <c r="S397" s="88">
        <f t="shared" si="216"/>
        <v>76400</v>
      </c>
      <c r="T397" s="181"/>
      <c r="U397" s="182"/>
      <c r="V397" s="182"/>
      <c r="W397" s="182"/>
      <c r="X397" s="182"/>
      <c r="Y397" s="182"/>
      <c r="Z397" s="182"/>
      <c r="AA397" s="182"/>
      <c r="AB397" s="182"/>
      <c r="AC397" s="182"/>
      <c r="AD397" s="182"/>
      <c r="AE397" s="182"/>
      <c r="AF397" s="182"/>
      <c r="AG397" s="182"/>
      <c r="AH397" s="182"/>
      <c r="AI397" s="182"/>
      <c r="AJ397" s="103"/>
    </row>
    <row r="398" spans="2:36" s="68" customFormat="1" ht="22.5" customHeight="1">
      <c r="B398" s="152"/>
      <c r="C398" s="155" t="s">
        <v>58</v>
      </c>
      <c r="D398" s="156"/>
      <c r="E398" s="69">
        <f>E396*15/100</f>
        <v>3882</v>
      </c>
      <c r="F398" s="69">
        <f aca="true" t="shared" si="217" ref="F398:S398">F396*15/100</f>
        <v>4137</v>
      </c>
      <c r="G398" s="69">
        <f t="shared" si="217"/>
        <v>4392</v>
      </c>
      <c r="H398" s="69">
        <f t="shared" si="217"/>
        <v>4647</v>
      </c>
      <c r="I398" s="69">
        <f t="shared" si="217"/>
        <v>4902</v>
      </c>
      <c r="J398" s="69">
        <f t="shared" si="217"/>
        <v>5157</v>
      </c>
      <c r="K398" s="69">
        <f t="shared" si="217"/>
        <v>5412</v>
      </c>
      <c r="L398" s="69">
        <f t="shared" si="217"/>
        <v>5667</v>
      </c>
      <c r="M398" s="69">
        <f t="shared" si="217"/>
        <v>5922</v>
      </c>
      <c r="N398" s="69">
        <f t="shared" si="217"/>
        <v>6177</v>
      </c>
      <c r="O398" s="69">
        <f t="shared" si="217"/>
        <v>6432</v>
      </c>
      <c r="P398" s="69">
        <f t="shared" si="217"/>
        <v>6687</v>
      </c>
      <c r="Q398" s="69">
        <f t="shared" si="217"/>
        <v>6942</v>
      </c>
      <c r="R398" s="69">
        <f t="shared" si="217"/>
        <v>7197</v>
      </c>
      <c r="S398" s="69">
        <f t="shared" si="217"/>
        <v>7452</v>
      </c>
      <c r="T398" s="181"/>
      <c r="U398" s="182"/>
      <c r="V398" s="182"/>
      <c r="W398" s="182"/>
      <c r="X398" s="182"/>
      <c r="Y398" s="182"/>
      <c r="Z398" s="182"/>
      <c r="AA398" s="182"/>
      <c r="AB398" s="182"/>
      <c r="AC398" s="182"/>
      <c r="AD398" s="182"/>
      <c r="AE398" s="182"/>
      <c r="AF398" s="182"/>
      <c r="AG398" s="182"/>
      <c r="AH398" s="182"/>
      <c r="AI398" s="182"/>
      <c r="AJ398" s="79"/>
    </row>
    <row r="399" spans="2:36" s="68" customFormat="1" ht="22.5" customHeight="1">
      <c r="B399" s="152"/>
      <c r="C399" s="155" t="s">
        <v>80</v>
      </c>
      <c r="D399" s="156"/>
      <c r="E399" s="69">
        <f>E397*20/100</f>
        <v>8000</v>
      </c>
      <c r="F399" s="69">
        <f aca="true" t="shared" si="218" ref="F399:S399">F397*20/100</f>
        <v>8520</v>
      </c>
      <c r="G399" s="69">
        <f t="shared" si="218"/>
        <v>9040</v>
      </c>
      <c r="H399" s="69">
        <f t="shared" si="218"/>
        <v>9560</v>
      </c>
      <c r="I399" s="69">
        <f t="shared" si="218"/>
        <v>10080</v>
      </c>
      <c r="J399" s="69">
        <f t="shared" si="218"/>
        <v>10600</v>
      </c>
      <c r="K399" s="69">
        <f t="shared" si="218"/>
        <v>11120</v>
      </c>
      <c r="L399" s="69">
        <f t="shared" si="218"/>
        <v>11640</v>
      </c>
      <c r="M399" s="69">
        <f t="shared" si="218"/>
        <v>12160</v>
      </c>
      <c r="N399" s="69">
        <f t="shared" si="218"/>
        <v>12680</v>
      </c>
      <c r="O399" s="69">
        <f t="shared" si="218"/>
        <v>13200</v>
      </c>
      <c r="P399" s="69">
        <f t="shared" si="218"/>
        <v>13720</v>
      </c>
      <c r="Q399" s="69">
        <f t="shared" si="218"/>
        <v>14240</v>
      </c>
      <c r="R399" s="69">
        <f t="shared" si="218"/>
        <v>14760</v>
      </c>
      <c r="S399" s="69">
        <f t="shared" si="218"/>
        <v>15280</v>
      </c>
      <c r="T399" s="181"/>
      <c r="U399" s="182"/>
      <c r="V399" s="182"/>
      <c r="W399" s="182"/>
      <c r="X399" s="182"/>
      <c r="Y399" s="182"/>
      <c r="Z399" s="182"/>
      <c r="AA399" s="182"/>
      <c r="AB399" s="182"/>
      <c r="AC399" s="182"/>
      <c r="AD399" s="182"/>
      <c r="AE399" s="182"/>
      <c r="AF399" s="182"/>
      <c r="AG399" s="182"/>
      <c r="AH399" s="182"/>
      <c r="AI399" s="182"/>
      <c r="AJ399" s="79"/>
    </row>
    <row r="400" spans="2:36" s="94" customFormat="1" ht="22.5" customHeight="1">
      <c r="B400" s="152"/>
      <c r="C400" s="149" t="s">
        <v>79</v>
      </c>
      <c r="D400" s="150"/>
      <c r="E400" s="145">
        <v>52000</v>
      </c>
      <c r="F400" s="145">
        <f>E400+3400</f>
        <v>55400</v>
      </c>
      <c r="G400" s="145">
        <f aca="true" t="shared" si="219" ref="G400:S400">F400+3400</f>
        <v>58800</v>
      </c>
      <c r="H400" s="145">
        <f t="shared" si="219"/>
        <v>62200</v>
      </c>
      <c r="I400" s="145">
        <f t="shared" si="219"/>
        <v>65600</v>
      </c>
      <c r="J400" s="145">
        <f t="shared" si="219"/>
        <v>69000</v>
      </c>
      <c r="K400" s="145">
        <f t="shared" si="219"/>
        <v>72400</v>
      </c>
      <c r="L400" s="145">
        <f t="shared" si="219"/>
        <v>75800</v>
      </c>
      <c r="M400" s="145">
        <f t="shared" si="219"/>
        <v>79200</v>
      </c>
      <c r="N400" s="145">
        <f t="shared" si="219"/>
        <v>82600</v>
      </c>
      <c r="O400" s="145">
        <f t="shared" si="219"/>
        <v>86000</v>
      </c>
      <c r="P400" s="145">
        <f t="shared" si="219"/>
        <v>89400</v>
      </c>
      <c r="Q400" s="145">
        <f t="shared" si="219"/>
        <v>92800</v>
      </c>
      <c r="R400" s="145">
        <f t="shared" si="219"/>
        <v>96200</v>
      </c>
      <c r="S400" s="145">
        <f t="shared" si="219"/>
        <v>99600</v>
      </c>
      <c r="T400" s="181"/>
      <c r="U400" s="182"/>
      <c r="V400" s="182"/>
      <c r="W400" s="182"/>
      <c r="X400" s="182"/>
      <c r="Y400" s="182"/>
      <c r="Z400" s="182"/>
      <c r="AA400" s="182"/>
      <c r="AB400" s="182"/>
      <c r="AC400" s="182"/>
      <c r="AD400" s="182"/>
      <c r="AE400" s="182"/>
      <c r="AF400" s="182"/>
      <c r="AG400" s="182"/>
      <c r="AH400" s="182"/>
      <c r="AI400" s="182"/>
      <c r="AJ400" s="104"/>
    </row>
    <row r="401" spans="2:36" s="96" customFormat="1" ht="22.5" customHeight="1" thickBot="1">
      <c r="B401" s="152"/>
      <c r="C401" s="163" t="s">
        <v>112</v>
      </c>
      <c r="D401" s="164"/>
      <c r="E401" s="146"/>
      <c r="F401" s="146"/>
      <c r="G401" s="146"/>
      <c r="H401" s="146"/>
      <c r="I401" s="146"/>
      <c r="J401" s="146"/>
      <c r="K401" s="146"/>
      <c r="L401" s="146"/>
      <c r="M401" s="146"/>
      <c r="N401" s="146"/>
      <c r="O401" s="146"/>
      <c r="P401" s="146"/>
      <c r="Q401" s="146"/>
      <c r="R401" s="146"/>
      <c r="S401" s="146"/>
      <c r="T401" s="181"/>
      <c r="U401" s="182"/>
      <c r="V401" s="182"/>
      <c r="W401" s="182"/>
      <c r="X401" s="182"/>
      <c r="Y401" s="182"/>
      <c r="Z401" s="182"/>
      <c r="AA401" s="182"/>
      <c r="AB401" s="182"/>
      <c r="AC401" s="182"/>
      <c r="AD401" s="182"/>
      <c r="AE401" s="182"/>
      <c r="AF401" s="182"/>
      <c r="AG401" s="182"/>
      <c r="AH401" s="182"/>
      <c r="AI401" s="182"/>
      <c r="AJ401" s="95"/>
    </row>
    <row r="402" spans="2:36" s="67" customFormat="1" ht="22.5" customHeight="1" thickBot="1">
      <c r="B402" s="152"/>
      <c r="C402" s="157" t="s">
        <v>53</v>
      </c>
      <c r="D402" s="158"/>
      <c r="E402" s="71">
        <v>7764</v>
      </c>
      <c r="F402" s="86">
        <v>7764</v>
      </c>
      <c r="G402" s="86">
        <v>7764</v>
      </c>
      <c r="H402" s="86">
        <v>7764</v>
      </c>
      <c r="I402" s="86">
        <v>7764</v>
      </c>
      <c r="J402" s="86">
        <v>7764</v>
      </c>
      <c r="K402" s="86">
        <v>7764</v>
      </c>
      <c r="L402" s="86">
        <v>7764</v>
      </c>
      <c r="M402" s="86">
        <v>7764</v>
      </c>
      <c r="N402" s="86">
        <v>7764</v>
      </c>
      <c r="O402" s="86">
        <v>7764</v>
      </c>
      <c r="P402" s="86">
        <v>7764</v>
      </c>
      <c r="Q402" s="86">
        <v>7764</v>
      </c>
      <c r="R402" s="86">
        <v>7764</v>
      </c>
      <c r="S402" s="86">
        <v>7764</v>
      </c>
      <c r="T402" s="181"/>
      <c r="U402" s="182"/>
      <c r="V402" s="182"/>
      <c r="W402" s="182"/>
      <c r="X402" s="182"/>
      <c r="Y402" s="182"/>
      <c r="Z402" s="182"/>
      <c r="AA402" s="182"/>
      <c r="AB402" s="182"/>
      <c r="AC402" s="182"/>
      <c r="AD402" s="182"/>
      <c r="AE402" s="182"/>
      <c r="AF402" s="182"/>
      <c r="AG402" s="182"/>
      <c r="AH402" s="182"/>
      <c r="AI402" s="182"/>
      <c r="AJ402" s="66"/>
    </row>
    <row r="403" spans="2:36" s="67" customFormat="1" ht="22.5" customHeight="1" thickBot="1">
      <c r="B403" s="152"/>
      <c r="C403" s="157" t="s">
        <v>54</v>
      </c>
      <c r="D403" s="158"/>
      <c r="E403" s="80">
        <v>4853</v>
      </c>
      <c r="F403" s="81">
        <v>5171</v>
      </c>
      <c r="G403" s="81">
        <v>5490</v>
      </c>
      <c r="H403" s="81">
        <v>5809</v>
      </c>
      <c r="I403" s="81">
        <v>6128</v>
      </c>
      <c r="J403" s="81">
        <v>6446</v>
      </c>
      <c r="K403" s="81">
        <v>6765</v>
      </c>
      <c r="L403" s="81">
        <v>7084</v>
      </c>
      <c r="M403" s="81">
        <v>7403</v>
      </c>
      <c r="N403" s="81">
        <v>7721</v>
      </c>
      <c r="O403" s="81">
        <v>8040</v>
      </c>
      <c r="P403" s="81">
        <v>8359</v>
      </c>
      <c r="Q403" s="81">
        <v>8678</v>
      </c>
      <c r="R403" s="81">
        <v>8996</v>
      </c>
      <c r="S403" s="81">
        <v>9315</v>
      </c>
      <c r="T403" s="181"/>
      <c r="U403" s="182"/>
      <c r="V403" s="182"/>
      <c r="W403" s="182"/>
      <c r="X403" s="182"/>
      <c r="Y403" s="182"/>
      <c r="Z403" s="182"/>
      <c r="AA403" s="182"/>
      <c r="AB403" s="182"/>
      <c r="AC403" s="182"/>
      <c r="AD403" s="182"/>
      <c r="AE403" s="182"/>
      <c r="AF403" s="182"/>
      <c r="AG403" s="182"/>
      <c r="AH403" s="182"/>
      <c r="AI403" s="182"/>
      <c r="AJ403" s="66"/>
    </row>
    <row r="404" spans="2:36" s="67" customFormat="1" ht="22.5" customHeight="1">
      <c r="B404" s="152"/>
      <c r="C404" s="157" t="s">
        <v>81</v>
      </c>
      <c r="D404" s="158"/>
      <c r="E404" s="71">
        <f aca="true" t="shared" si="220" ref="E404:S404">E396/2</f>
        <v>12940</v>
      </c>
      <c r="F404" s="71">
        <f t="shared" si="220"/>
        <v>13790</v>
      </c>
      <c r="G404" s="71">
        <f t="shared" si="220"/>
        <v>14640</v>
      </c>
      <c r="H404" s="71">
        <f t="shared" si="220"/>
        <v>15490</v>
      </c>
      <c r="I404" s="71">
        <f t="shared" si="220"/>
        <v>16340</v>
      </c>
      <c r="J404" s="71">
        <f t="shared" si="220"/>
        <v>17190</v>
      </c>
      <c r="K404" s="71">
        <f t="shared" si="220"/>
        <v>18040</v>
      </c>
      <c r="L404" s="71">
        <f t="shared" si="220"/>
        <v>18890</v>
      </c>
      <c r="M404" s="71">
        <f t="shared" si="220"/>
        <v>19740</v>
      </c>
      <c r="N404" s="71">
        <f t="shared" si="220"/>
        <v>20590</v>
      </c>
      <c r="O404" s="71">
        <f t="shared" si="220"/>
        <v>21440</v>
      </c>
      <c r="P404" s="71">
        <f t="shared" si="220"/>
        <v>22290</v>
      </c>
      <c r="Q404" s="71">
        <f t="shared" si="220"/>
        <v>23140</v>
      </c>
      <c r="R404" s="71">
        <f t="shared" si="220"/>
        <v>23990</v>
      </c>
      <c r="S404" s="71">
        <f t="shared" si="220"/>
        <v>24840</v>
      </c>
      <c r="T404" s="181"/>
      <c r="U404" s="182"/>
      <c r="V404" s="182"/>
      <c r="W404" s="182"/>
      <c r="X404" s="182"/>
      <c r="Y404" s="182"/>
      <c r="Z404" s="182"/>
      <c r="AA404" s="182"/>
      <c r="AB404" s="182"/>
      <c r="AC404" s="182"/>
      <c r="AD404" s="182"/>
      <c r="AE404" s="182"/>
      <c r="AF404" s="182"/>
      <c r="AG404" s="182"/>
      <c r="AH404" s="182"/>
      <c r="AI404" s="182"/>
      <c r="AJ404" s="66"/>
    </row>
    <row r="405" spans="2:36" s="67" customFormat="1" ht="22.5" customHeight="1">
      <c r="B405" s="152"/>
      <c r="C405" s="157" t="s">
        <v>82</v>
      </c>
      <c r="D405" s="158"/>
      <c r="E405" s="71">
        <v>5000</v>
      </c>
      <c r="F405" s="71">
        <v>5000</v>
      </c>
      <c r="G405" s="71">
        <v>5000</v>
      </c>
      <c r="H405" s="71">
        <v>5000</v>
      </c>
      <c r="I405" s="71">
        <v>5000</v>
      </c>
      <c r="J405" s="71">
        <v>5000</v>
      </c>
      <c r="K405" s="71">
        <v>5000</v>
      </c>
      <c r="L405" s="71">
        <v>5000</v>
      </c>
      <c r="M405" s="71">
        <v>5000</v>
      </c>
      <c r="N405" s="71">
        <v>5000</v>
      </c>
      <c r="O405" s="71">
        <v>5000</v>
      </c>
      <c r="P405" s="71">
        <v>5000</v>
      </c>
      <c r="Q405" s="71">
        <v>5000</v>
      </c>
      <c r="R405" s="71">
        <v>5000</v>
      </c>
      <c r="S405" s="71">
        <v>5000</v>
      </c>
      <c r="T405" s="181"/>
      <c r="U405" s="182"/>
      <c r="V405" s="182"/>
      <c r="W405" s="182"/>
      <c r="X405" s="182"/>
      <c r="Y405" s="182"/>
      <c r="Z405" s="182"/>
      <c r="AA405" s="182"/>
      <c r="AB405" s="182"/>
      <c r="AC405" s="182"/>
      <c r="AD405" s="182"/>
      <c r="AE405" s="182"/>
      <c r="AF405" s="182"/>
      <c r="AG405" s="182"/>
      <c r="AH405" s="182"/>
      <c r="AI405" s="182"/>
      <c r="AJ405" s="66"/>
    </row>
    <row r="406" spans="2:36" s="67" customFormat="1" ht="22.5" customHeight="1">
      <c r="B406" s="152"/>
      <c r="C406" s="157" t="s">
        <v>83</v>
      </c>
      <c r="D406" s="158"/>
      <c r="E406" s="71">
        <v>0</v>
      </c>
      <c r="F406" s="71">
        <v>0</v>
      </c>
      <c r="G406" s="71">
        <v>0</v>
      </c>
      <c r="H406" s="71">
        <v>0</v>
      </c>
      <c r="I406" s="71">
        <v>0</v>
      </c>
      <c r="J406" s="71">
        <v>0</v>
      </c>
      <c r="K406" s="71">
        <v>0</v>
      </c>
      <c r="L406" s="71">
        <v>0</v>
      </c>
      <c r="M406" s="71">
        <v>0</v>
      </c>
      <c r="N406" s="71">
        <v>0</v>
      </c>
      <c r="O406" s="71">
        <v>0</v>
      </c>
      <c r="P406" s="71">
        <v>0</v>
      </c>
      <c r="Q406" s="71">
        <v>0</v>
      </c>
      <c r="R406" s="71">
        <v>0</v>
      </c>
      <c r="S406" s="71">
        <v>0</v>
      </c>
      <c r="T406" s="181"/>
      <c r="U406" s="182"/>
      <c r="V406" s="182"/>
      <c r="W406" s="182"/>
      <c r="X406" s="182"/>
      <c r="Y406" s="182"/>
      <c r="Z406" s="182"/>
      <c r="AA406" s="182"/>
      <c r="AB406" s="182"/>
      <c r="AC406" s="182"/>
      <c r="AD406" s="182"/>
      <c r="AE406" s="182"/>
      <c r="AF406" s="182"/>
      <c r="AG406" s="182"/>
      <c r="AH406" s="182"/>
      <c r="AI406" s="182"/>
      <c r="AJ406" s="66"/>
    </row>
    <row r="407" spans="2:36" s="67" customFormat="1" ht="22.5" customHeight="1">
      <c r="B407" s="152"/>
      <c r="C407" s="157" t="s">
        <v>55</v>
      </c>
      <c r="D407" s="158"/>
      <c r="E407" s="71">
        <v>0</v>
      </c>
      <c r="F407" s="71">
        <v>0</v>
      </c>
      <c r="G407" s="71">
        <v>0</v>
      </c>
      <c r="H407" s="71">
        <v>0</v>
      </c>
      <c r="I407" s="71">
        <v>0</v>
      </c>
      <c r="J407" s="71">
        <v>0</v>
      </c>
      <c r="K407" s="71">
        <v>0</v>
      </c>
      <c r="L407" s="71">
        <v>0</v>
      </c>
      <c r="M407" s="71">
        <v>0</v>
      </c>
      <c r="N407" s="71">
        <v>0</v>
      </c>
      <c r="O407" s="71">
        <v>0</v>
      </c>
      <c r="P407" s="71">
        <v>0</v>
      </c>
      <c r="Q407" s="71">
        <v>0</v>
      </c>
      <c r="R407" s="71">
        <v>0</v>
      </c>
      <c r="S407" s="71">
        <v>0</v>
      </c>
      <c r="T407" s="181"/>
      <c r="U407" s="182"/>
      <c r="V407" s="182"/>
      <c r="W407" s="182"/>
      <c r="X407" s="182"/>
      <c r="Y407" s="182"/>
      <c r="Z407" s="182"/>
      <c r="AA407" s="182"/>
      <c r="AB407" s="182"/>
      <c r="AC407" s="182"/>
      <c r="AD407" s="182"/>
      <c r="AE407" s="182"/>
      <c r="AF407" s="182"/>
      <c r="AG407" s="182"/>
      <c r="AH407" s="182"/>
      <c r="AI407" s="182"/>
      <c r="AJ407" s="66"/>
    </row>
    <row r="408" spans="2:36" s="67" customFormat="1" ht="22.5" customHeight="1">
      <c r="B408" s="152"/>
      <c r="C408" s="157" t="s">
        <v>84</v>
      </c>
      <c r="D408" s="158"/>
      <c r="E408" s="71">
        <v>500</v>
      </c>
      <c r="F408" s="71">
        <v>500</v>
      </c>
      <c r="G408" s="71">
        <v>500</v>
      </c>
      <c r="H408" s="71">
        <v>500</v>
      </c>
      <c r="I408" s="71">
        <v>500</v>
      </c>
      <c r="J408" s="71">
        <v>500</v>
      </c>
      <c r="K408" s="71">
        <v>500</v>
      </c>
      <c r="L408" s="71">
        <v>500</v>
      </c>
      <c r="M408" s="71">
        <v>500</v>
      </c>
      <c r="N408" s="71">
        <v>500</v>
      </c>
      <c r="O408" s="71">
        <v>500</v>
      </c>
      <c r="P408" s="71">
        <v>500</v>
      </c>
      <c r="Q408" s="71">
        <v>500</v>
      </c>
      <c r="R408" s="71">
        <v>500</v>
      </c>
      <c r="S408" s="71">
        <v>500</v>
      </c>
      <c r="T408" s="181"/>
      <c r="U408" s="182"/>
      <c r="V408" s="182"/>
      <c r="W408" s="182"/>
      <c r="X408" s="182"/>
      <c r="Y408" s="182"/>
      <c r="Z408" s="182"/>
      <c r="AA408" s="182"/>
      <c r="AB408" s="182"/>
      <c r="AC408" s="182"/>
      <c r="AD408" s="182"/>
      <c r="AE408" s="182"/>
      <c r="AF408" s="182"/>
      <c r="AG408" s="182"/>
      <c r="AH408" s="182"/>
      <c r="AI408" s="182"/>
      <c r="AJ408" s="66"/>
    </row>
    <row r="409" spans="2:36" s="67" customFormat="1" ht="22.5" customHeight="1">
      <c r="B409" s="152"/>
      <c r="C409" s="157" t="s">
        <v>66</v>
      </c>
      <c r="D409" s="158"/>
      <c r="E409" s="71">
        <v>500</v>
      </c>
      <c r="F409" s="71">
        <v>500</v>
      </c>
      <c r="G409" s="71">
        <v>500</v>
      </c>
      <c r="H409" s="71">
        <v>500</v>
      </c>
      <c r="I409" s="71">
        <v>500</v>
      </c>
      <c r="J409" s="71">
        <v>500</v>
      </c>
      <c r="K409" s="71">
        <v>500</v>
      </c>
      <c r="L409" s="71">
        <v>500</v>
      </c>
      <c r="M409" s="71">
        <v>500</v>
      </c>
      <c r="N409" s="71">
        <v>500</v>
      </c>
      <c r="O409" s="71">
        <v>500</v>
      </c>
      <c r="P409" s="71">
        <v>500</v>
      </c>
      <c r="Q409" s="71">
        <v>500</v>
      </c>
      <c r="R409" s="71">
        <v>500</v>
      </c>
      <c r="S409" s="71">
        <v>500</v>
      </c>
      <c r="T409" s="181"/>
      <c r="U409" s="182"/>
      <c r="V409" s="182"/>
      <c r="W409" s="182"/>
      <c r="X409" s="182"/>
      <c r="Y409" s="182"/>
      <c r="Z409" s="182"/>
      <c r="AA409" s="182"/>
      <c r="AB409" s="182"/>
      <c r="AC409" s="182"/>
      <c r="AD409" s="182"/>
      <c r="AE409" s="182"/>
      <c r="AF409" s="182"/>
      <c r="AG409" s="182"/>
      <c r="AH409" s="182"/>
      <c r="AI409" s="182"/>
      <c r="AJ409" s="66"/>
    </row>
    <row r="410" spans="2:36" s="67" customFormat="1" ht="22.5" customHeight="1">
      <c r="B410" s="152"/>
      <c r="C410" s="157" t="s">
        <v>85</v>
      </c>
      <c r="D410" s="158"/>
      <c r="E410" s="71">
        <v>0</v>
      </c>
      <c r="F410" s="71">
        <v>0</v>
      </c>
      <c r="G410" s="71">
        <v>0</v>
      </c>
      <c r="H410" s="71">
        <v>0</v>
      </c>
      <c r="I410" s="71">
        <v>0</v>
      </c>
      <c r="J410" s="71">
        <v>0</v>
      </c>
      <c r="K410" s="71">
        <v>0</v>
      </c>
      <c r="L410" s="71">
        <v>0</v>
      </c>
      <c r="M410" s="71">
        <v>0</v>
      </c>
      <c r="N410" s="71">
        <v>0</v>
      </c>
      <c r="O410" s="71">
        <v>0</v>
      </c>
      <c r="P410" s="71">
        <v>0</v>
      </c>
      <c r="Q410" s="71">
        <v>0</v>
      </c>
      <c r="R410" s="71">
        <v>0</v>
      </c>
      <c r="S410" s="71">
        <v>0</v>
      </c>
      <c r="T410" s="181"/>
      <c r="U410" s="182"/>
      <c r="V410" s="182"/>
      <c r="W410" s="182"/>
      <c r="X410" s="182"/>
      <c r="Y410" s="182"/>
      <c r="Z410" s="182"/>
      <c r="AA410" s="182"/>
      <c r="AB410" s="182"/>
      <c r="AC410" s="182"/>
      <c r="AD410" s="182"/>
      <c r="AE410" s="182"/>
      <c r="AF410" s="182"/>
      <c r="AG410" s="182"/>
      <c r="AH410" s="182"/>
      <c r="AI410" s="182"/>
      <c r="AJ410" s="66"/>
    </row>
    <row r="411" spans="2:36" s="67" customFormat="1" ht="22.5" customHeight="1">
      <c r="B411" s="152"/>
      <c r="C411" s="157" t="s">
        <v>114</v>
      </c>
      <c r="D411" s="158"/>
      <c r="E411" s="71">
        <f>E397*10/100</f>
        <v>4000</v>
      </c>
      <c r="F411" s="71">
        <f aca="true" t="shared" si="221" ref="F411:S411">F397*10/100</f>
        <v>4260</v>
      </c>
      <c r="G411" s="71">
        <f t="shared" si="221"/>
        <v>4520</v>
      </c>
      <c r="H411" s="71">
        <f t="shared" si="221"/>
        <v>4780</v>
      </c>
      <c r="I411" s="71">
        <f t="shared" si="221"/>
        <v>5040</v>
      </c>
      <c r="J411" s="71">
        <f t="shared" si="221"/>
        <v>5300</v>
      </c>
      <c r="K411" s="71">
        <f t="shared" si="221"/>
        <v>5560</v>
      </c>
      <c r="L411" s="71">
        <f t="shared" si="221"/>
        <v>5820</v>
      </c>
      <c r="M411" s="71">
        <f t="shared" si="221"/>
        <v>6080</v>
      </c>
      <c r="N411" s="71">
        <f t="shared" si="221"/>
        <v>6340</v>
      </c>
      <c r="O411" s="71">
        <f t="shared" si="221"/>
        <v>6600</v>
      </c>
      <c r="P411" s="71">
        <f t="shared" si="221"/>
        <v>6860</v>
      </c>
      <c r="Q411" s="71">
        <f t="shared" si="221"/>
        <v>7120</v>
      </c>
      <c r="R411" s="71">
        <f t="shared" si="221"/>
        <v>7380</v>
      </c>
      <c r="S411" s="71">
        <f t="shared" si="221"/>
        <v>7640</v>
      </c>
      <c r="T411" s="181"/>
      <c r="U411" s="182"/>
      <c r="V411" s="182"/>
      <c r="W411" s="182"/>
      <c r="X411" s="182"/>
      <c r="Y411" s="182"/>
      <c r="Z411" s="182"/>
      <c r="AA411" s="182"/>
      <c r="AB411" s="182"/>
      <c r="AC411" s="182"/>
      <c r="AD411" s="182"/>
      <c r="AE411" s="182"/>
      <c r="AF411" s="182"/>
      <c r="AG411" s="182"/>
      <c r="AH411" s="182"/>
      <c r="AI411" s="182"/>
      <c r="AJ411" s="72"/>
    </row>
    <row r="412" spans="2:36" s="67" customFormat="1" ht="22.5" customHeight="1">
      <c r="B412" s="152"/>
      <c r="C412" s="157" t="s">
        <v>89</v>
      </c>
      <c r="D412" s="158"/>
      <c r="E412" s="71">
        <f>E411</f>
        <v>4000</v>
      </c>
      <c r="F412" s="71">
        <f aca="true" t="shared" si="222" ref="F412:S412">F411</f>
        <v>4260</v>
      </c>
      <c r="G412" s="71">
        <f t="shared" si="222"/>
        <v>4520</v>
      </c>
      <c r="H412" s="71">
        <f t="shared" si="222"/>
        <v>4780</v>
      </c>
      <c r="I412" s="71">
        <f t="shared" si="222"/>
        <v>5040</v>
      </c>
      <c r="J412" s="71">
        <f t="shared" si="222"/>
        <v>5300</v>
      </c>
      <c r="K412" s="71">
        <f t="shared" si="222"/>
        <v>5560</v>
      </c>
      <c r="L412" s="71">
        <f t="shared" si="222"/>
        <v>5820</v>
      </c>
      <c r="M412" s="71">
        <f t="shared" si="222"/>
        <v>6080</v>
      </c>
      <c r="N412" s="71">
        <f t="shared" si="222"/>
        <v>6340</v>
      </c>
      <c r="O412" s="71">
        <f t="shared" si="222"/>
        <v>6600</v>
      </c>
      <c r="P412" s="71">
        <f t="shared" si="222"/>
        <v>6860</v>
      </c>
      <c r="Q412" s="71">
        <f t="shared" si="222"/>
        <v>7120</v>
      </c>
      <c r="R412" s="71">
        <f t="shared" si="222"/>
        <v>7380</v>
      </c>
      <c r="S412" s="71">
        <f t="shared" si="222"/>
        <v>7640</v>
      </c>
      <c r="T412" s="181"/>
      <c r="U412" s="182"/>
      <c r="V412" s="182"/>
      <c r="W412" s="182"/>
      <c r="X412" s="182"/>
      <c r="Y412" s="182"/>
      <c r="Z412" s="182"/>
      <c r="AA412" s="182"/>
      <c r="AB412" s="182"/>
      <c r="AC412" s="182"/>
      <c r="AD412" s="182"/>
      <c r="AE412" s="182"/>
      <c r="AF412" s="182"/>
      <c r="AG412" s="182"/>
      <c r="AH412" s="182"/>
      <c r="AI412" s="182"/>
      <c r="AJ412" s="72"/>
    </row>
    <row r="413" spans="2:36" s="67" customFormat="1" ht="22.5" customHeight="1">
      <c r="B413" s="152"/>
      <c r="C413" s="157" t="s">
        <v>90</v>
      </c>
      <c r="D413" s="158"/>
      <c r="E413" s="71">
        <f>E400*7.5/100</f>
        <v>3900</v>
      </c>
      <c r="F413" s="71">
        <f>F400*7.5/100</f>
        <v>4155</v>
      </c>
      <c r="G413" s="85">
        <f aca="true" t="shared" si="223" ref="G413:S413">G400*7.5/100</f>
        <v>4410</v>
      </c>
      <c r="H413" s="85">
        <f t="shared" si="223"/>
        <v>4665</v>
      </c>
      <c r="I413" s="85">
        <f t="shared" si="223"/>
        <v>4920</v>
      </c>
      <c r="J413" s="85">
        <f t="shared" si="223"/>
        <v>5175</v>
      </c>
      <c r="K413" s="85">
        <f t="shared" si="223"/>
        <v>5430</v>
      </c>
      <c r="L413" s="85">
        <f t="shared" si="223"/>
        <v>5685</v>
      </c>
      <c r="M413" s="85">
        <f t="shared" si="223"/>
        <v>5940</v>
      </c>
      <c r="N413" s="85">
        <f t="shared" si="223"/>
        <v>6195</v>
      </c>
      <c r="O413" s="85">
        <f t="shared" si="223"/>
        <v>6450</v>
      </c>
      <c r="P413" s="85">
        <f t="shared" si="223"/>
        <v>6705</v>
      </c>
      <c r="Q413" s="85">
        <f t="shared" si="223"/>
        <v>6960</v>
      </c>
      <c r="R413" s="85">
        <f t="shared" si="223"/>
        <v>7215</v>
      </c>
      <c r="S413" s="85">
        <f t="shared" si="223"/>
        <v>7470</v>
      </c>
      <c r="T413" s="181"/>
      <c r="U413" s="182"/>
      <c r="V413" s="182"/>
      <c r="W413" s="182"/>
      <c r="X413" s="182"/>
      <c r="Y413" s="182"/>
      <c r="Z413" s="182"/>
      <c r="AA413" s="182"/>
      <c r="AB413" s="182"/>
      <c r="AC413" s="182"/>
      <c r="AD413" s="182"/>
      <c r="AE413" s="182"/>
      <c r="AF413" s="182"/>
      <c r="AG413" s="182"/>
      <c r="AH413" s="182"/>
      <c r="AI413" s="182"/>
      <c r="AJ413" s="72"/>
    </row>
    <row r="414" spans="2:36" s="67" customFormat="1" ht="22.5" customHeight="1">
      <c r="B414" s="159"/>
      <c r="C414" s="157" t="s">
        <v>60</v>
      </c>
      <c r="D414" s="158"/>
      <c r="E414" s="71">
        <f>SUM(E400:E413)</f>
        <v>95457</v>
      </c>
      <c r="F414" s="86">
        <f aca="true" t="shared" si="224" ref="F414:S414">SUM(F400:F413)</f>
        <v>100800</v>
      </c>
      <c r="G414" s="86">
        <f t="shared" si="224"/>
        <v>106144</v>
      </c>
      <c r="H414" s="86">
        <f t="shared" si="224"/>
        <v>111488</v>
      </c>
      <c r="I414" s="86">
        <f t="shared" si="224"/>
        <v>116832</v>
      </c>
      <c r="J414" s="86">
        <f t="shared" si="224"/>
        <v>122175</v>
      </c>
      <c r="K414" s="86">
        <f t="shared" si="224"/>
        <v>127519</v>
      </c>
      <c r="L414" s="86">
        <f t="shared" si="224"/>
        <v>132863</v>
      </c>
      <c r="M414" s="86">
        <f t="shared" si="224"/>
        <v>138207</v>
      </c>
      <c r="N414" s="86">
        <f t="shared" si="224"/>
        <v>143550</v>
      </c>
      <c r="O414" s="86">
        <f t="shared" si="224"/>
        <v>148894</v>
      </c>
      <c r="P414" s="86">
        <f t="shared" si="224"/>
        <v>154238</v>
      </c>
      <c r="Q414" s="86">
        <f t="shared" si="224"/>
        <v>159582</v>
      </c>
      <c r="R414" s="86">
        <f t="shared" si="224"/>
        <v>164925</v>
      </c>
      <c r="S414" s="86">
        <f t="shared" si="224"/>
        <v>170269</v>
      </c>
      <c r="T414" s="181"/>
      <c r="U414" s="182"/>
      <c r="V414" s="182"/>
      <c r="W414" s="182"/>
      <c r="X414" s="182"/>
      <c r="Y414" s="182"/>
      <c r="Z414" s="182"/>
      <c r="AA414" s="182"/>
      <c r="AB414" s="182"/>
      <c r="AC414" s="182"/>
      <c r="AD414" s="182"/>
      <c r="AE414" s="182"/>
      <c r="AF414" s="182"/>
      <c r="AG414" s="182"/>
      <c r="AH414" s="182"/>
      <c r="AI414" s="182"/>
      <c r="AJ414" s="66"/>
    </row>
    <row r="415" spans="2:36" s="68" customFormat="1" ht="22.5" customHeight="1">
      <c r="B415" s="154">
        <v>22</v>
      </c>
      <c r="C415" s="74" t="s">
        <v>25</v>
      </c>
      <c r="D415" s="61" t="s">
        <v>4</v>
      </c>
      <c r="E415" s="61">
        <v>27680</v>
      </c>
      <c r="F415" s="61">
        <f>E415+1985</f>
        <v>29665</v>
      </c>
      <c r="G415" s="61">
        <f aca="true" t="shared" si="225" ref="G415:S415">F415+1985</f>
        <v>31650</v>
      </c>
      <c r="H415" s="61">
        <f t="shared" si="225"/>
        <v>33635</v>
      </c>
      <c r="I415" s="61">
        <f t="shared" si="225"/>
        <v>35620</v>
      </c>
      <c r="J415" s="61">
        <f t="shared" si="225"/>
        <v>37605</v>
      </c>
      <c r="K415" s="61">
        <f t="shared" si="225"/>
        <v>39590</v>
      </c>
      <c r="L415" s="61">
        <f t="shared" si="225"/>
        <v>41575</v>
      </c>
      <c r="M415" s="61">
        <f t="shared" si="225"/>
        <v>43560</v>
      </c>
      <c r="N415" s="61">
        <f t="shared" si="225"/>
        <v>45545</v>
      </c>
      <c r="O415" s="61">
        <f t="shared" si="225"/>
        <v>47530</v>
      </c>
      <c r="P415" s="61">
        <f t="shared" si="225"/>
        <v>49515</v>
      </c>
      <c r="Q415" s="61">
        <f t="shared" si="225"/>
        <v>51500</v>
      </c>
      <c r="R415" s="61">
        <f t="shared" si="225"/>
        <v>53485</v>
      </c>
      <c r="S415" s="61">
        <f t="shared" si="225"/>
        <v>55470</v>
      </c>
      <c r="T415" s="181"/>
      <c r="U415" s="182"/>
      <c r="V415" s="182"/>
      <c r="W415" s="182"/>
      <c r="X415" s="182"/>
      <c r="Y415" s="182"/>
      <c r="Z415" s="182"/>
      <c r="AA415" s="182"/>
      <c r="AB415" s="182"/>
      <c r="AC415" s="182"/>
      <c r="AD415" s="182"/>
      <c r="AE415" s="182"/>
      <c r="AF415" s="182"/>
      <c r="AG415" s="182"/>
      <c r="AH415" s="182"/>
      <c r="AI415" s="182"/>
      <c r="AJ415" s="79"/>
    </row>
    <row r="416" spans="2:36" s="97" customFormat="1" ht="22.5" customHeight="1">
      <c r="B416" s="152"/>
      <c r="C416" s="87" t="s">
        <v>49</v>
      </c>
      <c r="D416" s="88" t="s">
        <v>26</v>
      </c>
      <c r="E416" s="88">
        <v>43000</v>
      </c>
      <c r="F416" s="88">
        <f>E416+3050</f>
        <v>46050</v>
      </c>
      <c r="G416" s="88">
        <f aca="true" t="shared" si="226" ref="G416:S416">F416+3050</f>
        <v>49100</v>
      </c>
      <c r="H416" s="88">
        <f t="shared" si="226"/>
        <v>52150</v>
      </c>
      <c r="I416" s="88">
        <f t="shared" si="226"/>
        <v>55200</v>
      </c>
      <c r="J416" s="88">
        <f t="shared" si="226"/>
        <v>58250</v>
      </c>
      <c r="K416" s="88">
        <f t="shared" si="226"/>
        <v>61300</v>
      </c>
      <c r="L416" s="88">
        <f t="shared" si="226"/>
        <v>64350</v>
      </c>
      <c r="M416" s="88">
        <f t="shared" si="226"/>
        <v>67400</v>
      </c>
      <c r="N416" s="88">
        <f t="shared" si="226"/>
        <v>70450</v>
      </c>
      <c r="O416" s="88">
        <f t="shared" si="226"/>
        <v>73500</v>
      </c>
      <c r="P416" s="88">
        <f t="shared" si="226"/>
        <v>76550</v>
      </c>
      <c r="Q416" s="88">
        <f t="shared" si="226"/>
        <v>79600</v>
      </c>
      <c r="R416" s="88">
        <f t="shared" si="226"/>
        <v>82650</v>
      </c>
      <c r="S416" s="88">
        <f t="shared" si="226"/>
        <v>85700</v>
      </c>
      <c r="T416" s="181"/>
      <c r="U416" s="182"/>
      <c r="V416" s="182"/>
      <c r="W416" s="182"/>
      <c r="X416" s="182"/>
      <c r="Y416" s="182"/>
      <c r="Z416" s="182"/>
      <c r="AA416" s="182"/>
      <c r="AB416" s="182"/>
      <c r="AC416" s="182"/>
      <c r="AD416" s="182"/>
      <c r="AE416" s="182"/>
      <c r="AF416" s="182"/>
      <c r="AG416" s="182"/>
      <c r="AH416" s="182"/>
      <c r="AI416" s="182"/>
      <c r="AJ416" s="103"/>
    </row>
    <row r="417" spans="2:36" s="68" customFormat="1" ht="22.5" customHeight="1">
      <c r="B417" s="152"/>
      <c r="C417" s="155" t="s">
        <v>58</v>
      </c>
      <c r="D417" s="156"/>
      <c r="E417" s="69">
        <f>E415*15/100</f>
        <v>4152</v>
      </c>
      <c r="F417" s="69">
        <f aca="true" t="shared" si="227" ref="F417:S417">F415*15/100</f>
        <v>4449.75</v>
      </c>
      <c r="G417" s="69">
        <f t="shared" si="227"/>
        <v>4747.5</v>
      </c>
      <c r="H417" s="69">
        <f t="shared" si="227"/>
        <v>5045.25</v>
      </c>
      <c r="I417" s="69">
        <f t="shared" si="227"/>
        <v>5343</v>
      </c>
      <c r="J417" s="69">
        <f t="shared" si="227"/>
        <v>5640.75</v>
      </c>
      <c r="K417" s="69">
        <f t="shared" si="227"/>
        <v>5938.5</v>
      </c>
      <c r="L417" s="69">
        <f t="shared" si="227"/>
        <v>6236.25</v>
      </c>
      <c r="M417" s="69">
        <f t="shared" si="227"/>
        <v>6534</v>
      </c>
      <c r="N417" s="69">
        <f t="shared" si="227"/>
        <v>6831.75</v>
      </c>
      <c r="O417" s="69">
        <f t="shared" si="227"/>
        <v>7129.5</v>
      </c>
      <c r="P417" s="69">
        <f t="shared" si="227"/>
        <v>7427.25</v>
      </c>
      <c r="Q417" s="69">
        <f t="shared" si="227"/>
        <v>7725</v>
      </c>
      <c r="R417" s="69">
        <f t="shared" si="227"/>
        <v>8022.75</v>
      </c>
      <c r="S417" s="69">
        <f t="shared" si="227"/>
        <v>8320.5</v>
      </c>
      <c r="T417" s="181"/>
      <c r="U417" s="182"/>
      <c r="V417" s="182"/>
      <c r="W417" s="182"/>
      <c r="X417" s="182"/>
      <c r="Y417" s="182"/>
      <c r="Z417" s="182"/>
      <c r="AA417" s="182"/>
      <c r="AB417" s="182"/>
      <c r="AC417" s="182"/>
      <c r="AD417" s="182"/>
      <c r="AE417" s="182"/>
      <c r="AF417" s="182"/>
      <c r="AG417" s="182"/>
      <c r="AH417" s="182"/>
      <c r="AI417" s="182"/>
      <c r="AJ417" s="79"/>
    </row>
    <row r="418" spans="2:36" s="68" customFormat="1" ht="22.5" customHeight="1">
      <c r="B418" s="152"/>
      <c r="C418" s="155" t="s">
        <v>80</v>
      </c>
      <c r="D418" s="156"/>
      <c r="E418" s="69">
        <f>E416*20/100</f>
        <v>8600</v>
      </c>
      <c r="F418" s="69">
        <f aca="true" t="shared" si="228" ref="F418:S418">F416*20/100</f>
        <v>9210</v>
      </c>
      <c r="G418" s="69">
        <f t="shared" si="228"/>
        <v>9820</v>
      </c>
      <c r="H418" s="69">
        <f t="shared" si="228"/>
        <v>10430</v>
      </c>
      <c r="I418" s="69">
        <f t="shared" si="228"/>
        <v>11040</v>
      </c>
      <c r="J418" s="69">
        <f t="shared" si="228"/>
        <v>11650</v>
      </c>
      <c r="K418" s="69">
        <f t="shared" si="228"/>
        <v>12260</v>
      </c>
      <c r="L418" s="69">
        <f t="shared" si="228"/>
        <v>12870</v>
      </c>
      <c r="M418" s="69">
        <f t="shared" si="228"/>
        <v>13480</v>
      </c>
      <c r="N418" s="69">
        <f t="shared" si="228"/>
        <v>14090</v>
      </c>
      <c r="O418" s="69">
        <f t="shared" si="228"/>
        <v>14700</v>
      </c>
      <c r="P418" s="69">
        <f t="shared" si="228"/>
        <v>15310</v>
      </c>
      <c r="Q418" s="69">
        <f t="shared" si="228"/>
        <v>15920</v>
      </c>
      <c r="R418" s="69">
        <f t="shared" si="228"/>
        <v>16530</v>
      </c>
      <c r="S418" s="69">
        <f t="shared" si="228"/>
        <v>17140</v>
      </c>
      <c r="T418" s="181"/>
      <c r="U418" s="182"/>
      <c r="V418" s="182"/>
      <c r="W418" s="182"/>
      <c r="X418" s="182"/>
      <c r="Y418" s="182"/>
      <c r="Z418" s="182"/>
      <c r="AA418" s="182"/>
      <c r="AB418" s="182"/>
      <c r="AC418" s="182"/>
      <c r="AD418" s="182"/>
      <c r="AE418" s="182"/>
      <c r="AF418" s="182"/>
      <c r="AG418" s="182"/>
      <c r="AH418" s="182"/>
      <c r="AI418" s="182"/>
      <c r="AJ418" s="79"/>
    </row>
    <row r="419" spans="2:36" s="94" customFormat="1" ht="22.5" customHeight="1">
      <c r="B419" s="152"/>
      <c r="C419" s="149" t="s">
        <v>79</v>
      </c>
      <c r="D419" s="150"/>
      <c r="E419" s="145">
        <v>55900</v>
      </c>
      <c r="F419" s="145">
        <f>E419+4000</f>
        <v>59900</v>
      </c>
      <c r="G419" s="145">
        <f aca="true" t="shared" si="229" ref="G419:S419">F419+4000</f>
        <v>63900</v>
      </c>
      <c r="H419" s="145">
        <f t="shared" si="229"/>
        <v>67900</v>
      </c>
      <c r="I419" s="145">
        <f t="shared" si="229"/>
        <v>71900</v>
      </c>
      <c r="J419" s="145">
        <f t="shared" si="229"/>
        <v>75900</v>
      </c>
      <c r="K419" s="145">
        <f t="shared" si="229"/>
        <v>79900</v>
      </c>
      <c r="L419" s="145">
        <f t="shared" si="229"/>
        <v>83900</v>
      </c>
      <c r="M419" s="145">
        <f t="shared" si="229"/>
        <v>87900</v>
      </c>
      <c r="N419" s="145">
        <f t="shared" si="229"/>
        <v>91900</v>
      </c>
      <c r="O419" s="145">
        <f t="shared" si="229"/>
        <v>95900</v>
      </c>
      <c r="P419" s="145">
        <f t="shared" si="229"/>
        <v>99900</v>
      </c>
      <c r="Q419" s="145">
        <f t="shared" si="229"/>
        <v>103900</v>
      </c>
      <c r="R419" s="145">
        <f t="shared" si="229"/>
        <v>107900</v>
      </c>
      <c r="S419" s="145">
        <f t="shared" si="229"/>
        <v>111900</v>
      </c>
      <c r="T419" s="181"/>
      <c r="U419" s="182"/>
      <c r="V419" s="182"/>
      <c r="W419" s="182"/>
      <c r="X419" s="182"/>
      <c r="Y419" s="182"/>
      <c r="Z419" s="182"/>
      <c r="AA419" s="182"/>
      <c r="AB419" s="182"/>
      <c r="AC419" s="182"/>
      <c r="AD419" s="182"/>
      <c r="AE419" s="182"/>
      <c r="AF419" s="182"/>
      <c r="AG419" s="182"/>
      <c r="AH419" s="182"/>
      <c r="AI419" s="182"/>
      <c r="AJ419" s="104"/>
    </row>
    <row r="420" spans="2:36" s="97" customFormat="1" ht="22.5" customHeight="1" thickBot="1">
      <c r="B420" s="152"/>
      <c r="C420" s="163" t="s">
        <v>113</v>
      </c>
      <c r="D420" s="164"/>
      <c r="E420" s="146"/>
      <c r="F420" s="146"/>
      <c r="G420" s="146"/>
      <c r="H420" s="146"/>
      <c r="I420" s="146"/>
      <c r="J420" s="146"/>
      <c r="K420" s="146"/>
      <c r="L420" s="146"/>
      <c r="M420" s="146"/>
      <c r="N420" s="146"/>
      <c r="O420" s="146"/>
      <c r="P420" s="146"/>
      <c r="Q420" s="146"/>
      <c r="R420" s="146"/>
      <c r="S420" s="146"/>
      <c r="T420" s="181"/>
      <c r="U420" s="182"/>
      <c r="V420" s="182"/>
      <c r="W420" s="182"/>
      <c r="X420" s="182"/>
      <c r="Y420" s="182"/>
      <c r="Z420" s="182"/>
      <c r="AA420" s="182"/>
      <c r="AB420" s="182"/>
      <c r="AC420" s="182"/>
      <c r="AD420" s="182"/>
      <c r="AE420" s="182"/>
      <c r="AF420" s="182"/>
      <c r="AG420" s="182"/>
      <c r="AH420" s="182"/>
      <c r="AI420" s="182"/>
      <c r="AJ420" s="103"/>
    </row>
    <row r="421" spans="2:36" s="68" customFormat="1" ht="22.5" customHeight="1" thickBot="1">
      <c r="B421" s="152"/>
      <c r="C421" s="157" t="s">
        <v>53</v>
      </c>
      <c r="D421" s="158"/>
      <c r="E421" s="64">
        <v>8304</v>
      </c>
      <c r="F421" s="64">
        <v>8304</v>
      </c>
      <c r="G421" s="64">
        <v>8304</v>
      </c>
      <c r="H421" s="64">
        <v>8304</v>
      </c>
      <c r="I421" s="64">
        <v>8304</v>
      </c>
      <c r="J421" s="64">
        <v>8304</v>
      </c>
      <c r="K421" s="64">
        <v>8304</v>
      </c>
      <c r="L421" s="64">
        <v>8304</v>
      </c>
      <c r="M421" s="64">
        <v>8304</v>
      </c>
      <c r="N421" s="64">
        <v>8304</v>
      </c>
      <c r="O421" s="64">
        <v>8304</v>
      </c>
      <c r="P421" s="64">
        <v>8304</v>
      </c>
      <c r="Q421" s="64">
        <v>8304</v>
      </c>
      <c r="R421" s="64">
        <v>8304</v>
      </c>
      <c r="S421" s="64">
        <v>8304</v>
      </c>
      <c r="T421" s="181"/>
      <c r="U421" s="182"/>
      <c r="V421" s="182"/>
      <c r="W421" s="182"/>
      <c r="X421" s="182"/>
      <c r="Y421" s="182"/>
      <c r="Z421" s="182"/>
      <c r="AA421" s="182"/>
      <c r="AB421" s="182"/>
      <c r="AC421" s="182"/>
      <c r="AD421" s="182"/>
      <c r="AE421" s="182"/>
      <c r="AF421" s="182"/>
      <c r="AG421" s="182"/>
      <c r="AH421" s="182"/>
      <c r="AI421" s="182"/>
      <c r="AJ421" s="79"/>
    </row>
    <row r="422" spans="2:36" s="68" customFormat="1" ht="22.5" customHeight="1" thickBot="1">
      <c r="B422" s="152"/>
      <c r="C422" s="157" t="s">
        <v>54</v>
      </c>
      <c r="D422" s="158"/>
      <c r="E422" s="80">
        <v>5190</v>
      </c>
      <c r="F422" s="81">
        <v>5562</v>
      </c>
      <c r="G422" s="81">
        <v>5934</v>
      </c>
      <c r="H422" s="81">
        <v>6307</v>
      </c>
      <c r="I422" s="81">
        <v>6679</v>
      </c>
      <c r="J422" s="81">
        <v>7051</v>
      </c>
      <c r="K422" s="81">
        <v>7423</v>
      </c>
      <c r="L422" s="81">
        <v>7795</v>
      </c>
      <c r="M422" s="81">
        <v>8168</v>
      </c>
      <c r="N422" s="81">
        <v>8540</v>
      </c>
      <c r="O422" s="81">
        <v>8912</v>
      </c>
      <c r="P422" s="81">
        <v>9284</v>
      </c>
      <c r="Q422" s="81">
        <v>9656</v>
      </c>
      <c r="R422" s="81">
        <v>10028</v>
      </c>
      <c r="S422" s="81">
        <v>10401</v>
      </c>
      <c r="T422" s="181"/>
      <c r="U422" s="182"/>
      <c r="V422" s="182"/>
      <c r="W422" s="182"/>
      <c r="X422" s="182"/>
      <c r="Y422" s="182"/>
      <c r="Z422" s="182"/>
      <c r="AA422" s="182"/>
      <c r="AB422" s="182"/>
      <c r="AC422" s="182"/>
      <c r="AD422" s="182"/>
      <c r="AE422" s="182"/>
      <c r="AF422" s="182"/>
      <c r="AG422" s="182"/>
      <c r="AH422" s="182"/>
      <c r="AI422" s="182"/>
      <c r="AJ422" s="79"/>
    </row>
    <row r="423" spans="2:36" s="68" customFormat="1" ht="22.5" customHeight="1">
      <c r="B423" s="152"/>
      <c r="C423" s="157" t="s">
        <v>81</v>
      </c>
      <c r="D423" s="158"/>
      <c r="E423" s="64">
        <f aca="true" t="shared" si="230" ref="E423:S423">E415/2</f>
        <v>13840</v>
      </c>
      <c r="F423" s="76">
        <f t="shared" si="230"/>
        <v>14832.5</v>
      </c>
      <c r="G423" s="76">
        <f t="shared" si="230"/>
        <v>15825</v>
      </c>
      <c r="H423" s="76">
        <f t="shared" si="230"/>
        <v>16817.5</v>
      </c>
      <c r="I423" s="76">
        <f t="shared" si="230"/>
        <v>17810</v>
      </c>
      <c r="J423" s="76">
        <f t="shared" si="230"/>
        <v>18802.5</v>
      </c>
      <c r="K423" s="76">
        <f t="shared" si="230"/>
        <v>19795</v>
      </c>
      <c r="L423" s="76">
        <f t="shared" si="230"/>
        <v>20787.5</v>
      </c>
      <c r="M423" s="76">
        <f t="shared" si="230"/>
        <v>21780</v>
      </c>
      <c r="N423" s="76">
        <f t="shared" si="230"/>
        <v>22772.5</v>
      </c>
      <c r="O423" s="76">
        <f t="shared" si="230"/>
        <v>23765</v>
      </c>
      <c r="P423" s="76">
        <f t="shared" si="230"/>
        <v>24757.5</v>
      </c>
      <c r="Q423" s="76">
        <f t="shared" si="230"/>
        <v>25750</v>
      </c>
      <c r="R423" s="76">
        <f t="shared" si="230"/>
        <v>26742.5</v>
      </c>
      <c r="S423" s="76">
        <f t="shared" si="230"/>
        <v>27735</v>
      </c>
      <c r="T423" s="181"/>
      <c r="U423" s="182"/>
      <c r="V423" s="182"/>
      <c r="W423" s="182"/>
      <c r="X423" s="182"/>
      <c r="Y423" s="182"/>
      <c r="Z423" s="182"/>
      <c r="AA423" s="182"/>
      <c r="AB423" s="182"/>
      <c r="AC423" s="182"/>
      <c r="AD423" s="182"/>
      <c r="AE423" s="182"/>
      <c r="AF423" s="182"/>
      <c r="AG423" s="182"/>
      <c r="AH423" s="182"/>
      <c r="AI423" s="182"/>
      <c r="AJ423" s="79"/>
    </row>
    <row r="424" spans="2:36" s="68" customFormat="1" ht="22.5" customHeight="1">
      <c r="B424" s="152"/>
      <c r="C424" s="157" t="s">
        <v>82</v>
      </c>
      <c r="D424" s="158"/>
      <c r="E424" s="64">
        <v>5000</v>
      </c>
      <c r="F424" s="64">
        <v>5000</v>
      </c>
      <c r="G424" s="64">
        <v>5000</v>
      </c>
      <c r="H424" s="64">
        <v>5000</v>
      </c>
      <c r="I424" s="64">
        <v>5000</v>
      </c>
      <c r="J424" s="64">
        <v>5000</v>
      </c>
      <c r="K424" s="64">
        <v>5000</v>
      </c>
      <c r="L424" s="64">
        <v>5000</v>
      </c>
      <c r="M424" s="64">
        <v>5000</v>
      </c>
      <c r="N424" s="64">
        <v>5000</v>
      </c>
      <c r="O424" s="64">
        <v>5000</v>
      </c>
      <c r="P424" s="64">
        <v>5000</v>
      </c>
      <c r="Q424" s="64">
        <v>5000</v>
      </c>
      <c r="R424" s="64">
        <v>5000</v>
      </c>
      <c r="S424" s="64">
        <v>5000</v>
      </c>
      <c r="T424" s="181"/>
      <c r="U424" s="182"/>
      <c r="V424" s="182"/>
      <c r="W424" s="182"/>
      <c r="X424" s="182"/>
      <c r="Y424" s="182"/>
      <c r="Z424" s="182"/>
      <c r="AA424" s="182"/>
      <c r="AB424" s="182"/>
      <c r="AC424" s="182"/>
      <c r="AD424" s="182"/>
      <c r="AE424" s="182"/>
      <c r="AF424" s="182"/>
      <c r="AG424" s="182"/>
      <c r="AH424" s="182"/>
      <c r="AI424" s="182"/>
      <c r="AJ424" s="79"/>
    </row>
    <row r="425" spans="2:36" s="68" customFormat="1" ht="22.5" customHeight="1">
      <c r="B425" s="152"/>
      <c r="C425" s="157" t="s">
        <v>83</v>
      </c>
      <c r="D425" s="158"/>
      <c r="E425" s="64">
        <v>0</v>
      </c>
      <c r="F425" s="64">
        <v>0</v>
      </c>
      <c r="G425" s="64">
        <v>0</v>
      </c>
      <c r="H425" s="64">
        <v>0</v>
      </c>
      <c r="I425" s="64">
        <v>0</v>
      </c>
      <c r="J425" s="64">
        <v>0</v>
      </c>
      <c r="K425" s="64">
        <v>0</v>
      </c>
      <c r="L425" s="64">
        <v>0</v>
      </c>
      <c r="M425" s="64">
        <v>0</v>
      </c>
      <c r="N425" s="64">
        <v>0</v>
      </c>
      <c r="O425" s="64">
        <v>0</v>
      </c>
      <c r="P425" s="64">
        <v>0</v>
      </c>
      <c r="Q425" s="64">
        <v>0</v>
      </c>
      <c r="R425" s="64">
        <v>0</v>
      </c>
      <c r="S425" s="64">
        <v>0</v>
      </c>
      <c r="T425" s="181"/>
      <c r="U425" s="182"/>
      <c r="V425" s="182"/>
      <c r="W425" s="182"/>
      <c r="X425" s="182"/>
      <c r="Y425" s="182"/>
      <c r="Z425" s="182"/>
      <c r="AA425" s="182"/>
      <c r="AB425" s="182"/>
      <c r="AC425" s="182"/>
      <c r="AD425" s="182"/>
      <c r="AE425" s="182"/>
      <c r="AF425" s="182"/>
      <c r="AG425" s="182"/>
      <c r="AH425" s="182"/>
      <c r="AI425" s="182"/>
      <c r="AJ425" s="79"/>
    </row>
    <row r="426" spans="2:36" s="68" customFormat="1" ht="22.5" customHeight="1">
      <c r="B426" s="152"/>
      <c r="C426" s="157" t="s">
        <v>55</v>
      </c>
      <c r="D426" s="158"/>
      <c r="E426" s="64">
        <v>0</v>
      </c>
      <c r="F426" s="64">
        <v>0</v>
      </c>
      <c r="G426" s="64">
        <v>0</v>
      </c>
      <c r="H426" s="64">
        <v>0</v>
      </c>
      <c r="I426" s="64">
        <v>0</v>
      </c>
      <c r="J426" s="64">
        <v>0</v>
      </c>
      <c r="K426" s="64">
        <v>0</v>
      </c>
      <c r="L426" s="64">
        <v>0</v>
      </c>
      <c r="M426" s="64">
        <v>0</v>
      </c>
      <c r="N426" s="64">
        <v>0</v>
      </c>
      <c r="O426" s="64">
        <v>0</v>
      </c>
      <c r="P426" s="64">
        <v>0</v>
      </c>
      <c r="Q426" s="64">
        <v>0</v>
      </c>
      <c r="R426" s="64">
        <v>0</v>
      </c>
      <c r="S426" s="64">
        <v>0</v>
      </c>
      <c r="T426" s="181"/>
      <c r="U426" s="182"/>
      <c r="V426" s="182"/>
      <c r="W426" s="182"/>
      <c r="X426" s="182"/>
      <c r="Y426" s="182"/>
      <c r="Z426" s="182"/>
      <c r="AA426" s="182"/>
      <c r="AB426" s="182"/>
      <c r="AC426" s="182"/>
      <c r="AD426" s="182"/>
      <c r="AE426" s="182"/>
      <c r="AF426" s="182"/>
      <c r="AG426" s="182"/>
      <c r="AH426" s="182"/>
      <c r="AI426" s="182"/>
      <c r="AJ426" s="79"/>
    </row>
    <row r="427" spans="2:36" s="68" customFormat="1" ht="22.5" customHeight="1">
      <c r="B427" s="152"/>
      <c r="C427" s="157" t="s">
        <v>84</v>
      </c>
      <c r="D427" s="158"/>
      <c r="E427" s="64">
        <v>500</v>
      </c>
      <c r="F427" s="64">
        <v>500</v>
      </c>
      <c r="G427" s="64">
        <v>500</v>
      </c>
      <c r="H427" s="64">
        <v>500</v>
      </c>
      <c r="I427" s="64">
        <v>500</v>
      </c>
      <c r="J427" s="64">
        <v>500</v>
      </c>
      <c r="K427" s="64">
        <v>500</v>
      </c>
      <c r="L427" s="64">
        <v>500</v>
      </c>
      <c r="M427" s="64">
        <v>500</v>
      </c>
      <c r="N427" s="64">
        <v>500</v>
      </c>
      <c r="O427" s="64">
        <v>500</v>
      </c>
      <c r="P427" s="64">
        <v>500</v>
      </c>
      <c r="Q427" s="64">
        <v>500</v>
      </c>
      <c r="R427" s="64">
        <v>500</v>
      </c>
      <c r="S427" s="64">
        <v>500</v>
      </c>
      <c r="T427" s="181"/>
      <c r="U427" s="182"/>
      <c r="V427" s="182"/>
      <c r="W427" s="182"/>
      <c r="X427" s="182"/>
      <c r="Y427" s="182"/>
      <c r="Z427" s="182"/>
      <c r="AA427" s="182"/>
      <c r="AB427" s="182"/>
      <c r="AC427" s="182"/>
      <c r="AD427" s="182"/>
      <c r="AE427" s="182"/>
      <c r="AF427" s="182"/>
      <c r="AG427" s="182"/>
      <c r="AH427" s="182"/>
      <c r="AI427" s="182"/>
      <c r="AJ427" s="79"/>
    </row>
    <row r="428" spans="2:36" s="68" customFormat="1" ht="22.5" customHeight="1">
      <c r="B428" s="152"/>
      <c r="C428" s="157" t="s">
        <v>66</v>
      </c>
      <c r="D428" s="158"/>
      <c r="E428" s="64">
        <v>500</v>
      </c>
      <c r="F428" s="64">
        <v>500</v>
      </c>
      <c r="G428" s="64">
        <v>500</v>
      </c>
      <c r="H428" s="64">
        <v>500</v>
      </c>
      <c r="I428" s="64">
        <v>500</v>
      </c>
      <c r="J428" s="64">
        <v>500</v>
      </c>
      <c r="K428" s="64">
        <v>500</v>
      </c>
      <c r="L428" s="64">
        <v>500</v>
      </c>
      <c r="M428" s="64">
        <v>500</v>
      </c>
      <c r="N428" s="64">
        <v>500</v>
      </c>
      <c r="O428" s="64">
        <v>500</v>
      </c>
      <c r="P428" s="64">
        <v>500</v>
      </c>
      <c r="Q428" s="64">
        <v>500</v>
      </c>
      <c r="R428" s="64">
        <v>500</v>
      </c>
      <c r="S428" s="64">
        <v>500</v>
      </c>
      <c r="T428" s="181"/>
      <c r="U428" s="182"/>
      <c r="V428" s="182"/>
      <c r="W428" s="182"/>
      <c r="X428" s="182"/>
      <c r="Y428" s="182"/>
      <c r="Z428" s="182"/>
      <c r="AA428" s="182"/>
      <c r="AB428" s="182"/>
      <c r="AC428" s="182"/>
      <c r="AD428" s="182"/>
      <c r="AE428" s="182"/>
      <c r="AF428" s="182"/>
      <c r="AG428" s="182"/>
      <c r="AH428" s="182"/>
      <c r="AI428" s="182"/>
      <c r="AJ428" s="79"/>
    </row>
    <row r="429" spans="2:36" s="68" customFormat="1" ht="22.5" customHeight="1">
      <c r="B429" s="152"/>
      <c r="C429" s="157" t="s">
        <v>85</v>
      </c>
      <c r="D429" s="158"/>
      <c r="E429" s="64">
        <v>0</v>
      </c>
      <c r="F429" s="64">
        <v>0</v>
      </c>
      <c r="G429" s="64">
        <v>0</v>
      </c>
      <c r="H429" s="64">
        <v>0</v>
      </c>
      <c r="I429" s="64">
        <v>0</v>
      </c>
      <c r="J429" s="64">
        <v>0</v>
      </c>
      <c r="K429" s="64">
        <v>0</v>
      </c>
      <c r="L429" s="64">
        <v>0</v>
      </c>
      <c r="M429" s="64">
        <v>0</v>
      </c>
      <c r="N429" s="64">
        <v>0</v>
      </c>
      <c r="O429" s="64">
        <v>0</v>
      </c>
      <c r="P429" s="64">
        <v>0</v>
      </c>
      <c r="Q429" s="64">
        <v>0</v>
      </c>
      <c r="R429" s="64">
        <v>0</v>
      </c>
      <c r="S429" s="64">
        <v>0</v>
      </c>
      <c r="T429" s="181"/>
      <c r="U429" s="182"/>
      <c r="V429" s="182"/>
      <c r="W429" s="182"/>
      <c r="X429" s="182"/>
      <c r="Y429" s="182"/>
      <c r="Z429" s="182"/>
      <c r="AA429" s="182"/>
      <c r="AB429" s="182"/>
      <c r="AC429" s="182"/>
      <c r="AD429" s="182"/>
      <c r="AE429" s="182"/>
      <c r="AF429" s="182"/>
      <c r="AG429" s="182"/>
      <c r="AH429" s="182"/>
      <c r="AI429" s="182"/>
      <c r="AJ429" s="79"/>
    </row>
    <row r="430" spans="2:36" s="67" customFormat="1" ht="22.5" customHeight="1">
      <c r="B430" s="152"/>
      <c r="C430" s="157" t="s">
        <v>114</v>
      </c>
      <c r="D430" s="158"/>
      <c r="E430" s="71">
        <f>E416*10/100</f>
        <v>4300</v>
      </c>
      <c r="F430" s="71">
        <f aca="true" t="shared" si="231" ref="F430:S430">F416*10/100</f>
        <v>4605</v>
      </c>
      <c r="G430" s="71">
        <f t="shared" si="231"/>
        <v>4910</v>
      </c>
      <c r="H430" s="71">
        <f t="shared" si="231"/>
        <v>5215</v>
      </c>
      <c r="I430" s="71">
        <f t="shared" si="231"/>
        <v>5520</v>
      </c>
      <c r="J430" s="71">
        <f t="shared" si="231"/>
        <v>5825</v>
      </c>
      <c r="K430" s="71">
        <f t="shared" si="231"/>
        <v>6130</v>
      </c>
      <c r="L430" s="71">
        <f t="shared" si="231"/>
        <v>6435</v>
      </c>
      <c r="M430" s="71">
        <f t="shared" si="231"/>
        <v>6740</v>
      </c>
      <c r="N430" s="71">
        <f t="shared" si="231"/>
        <v>7045</v>
      </c>
      <c r="O430" s="71">
        <f t="shared" si="231"/>
        <v>7350</v>
      </c>
      <c r="P430" s="71">
        <f t="shared" si="231"/>
        <v>7655</v>
      </c>
      <c r="Q430" s="71">
        <f t="shared" si="231"/>
        <v>7960</v>
      </c>
      <c r="R430" s="71">
        <f t="shared" si="231"/>
        <v>8265</v>
      </c>
      <c r="S430" s="71">
        <f t="shared" si="231"/>
        <v>8570</v>
      </c>
      <c r="T430" s="181"/>
      <c r="U430" s="182"/>
      <c r="V430" s="182"/>
      <c r="W430" s="182"/>
      <c r="X430" s="182"/>
      <c r="Y430" s="182"/>
      <c r="Z430" s="182"/>
      <c r="AA430" s="182"/>
      <c r="AB430" s="182"/>
      <c r="AC430" s="182"/>
      <c r="AD430" s="182"/>
      <c r="AE430" s="182"/>
      <c r="AF430" s="182"/>
      <c r="AG430" s="182"/>
      <c r="AH430" s="182"/>
      <c r="AI430" s="182"/>
      <c r="AJ430" s="72"/>
    </row>
    <row r="431" spans="2:36" s="67" customFormat="1" ht="22.5" customHeight="1">
      <c r="B431" s="152"/>
      <c r="C431" s="157" t="s">
        <v>89</v>
      </c>
      <c r="D431" s="158"/>
      <c r="E431" s="71">
        <f>E430</f>
        <v>4300</v>
      </c>
      <c r="F431" s="71">
        <f aca="true" t="shared" si="232" ref="F431:S431">F430</f>
        <v>4605</v>
      </c>
      <c r="G431" s="71">
        <f t="shared" si="232"/>
        <v>4910</v>
      </c>
      <c r="H431" s="71">
        <f t="shared" si="232"/>
        <v>5215</v>
      </c>
      <c r="I431" s="71">
        <f t="shared" si="232"/>
        <v>5520</v>
      </c>
      <c r="J431" s="71">
        <f t="shared" si="232"/>
        <v>5825</v>
      </c>
      <c r="K431" s="71">
        <f t="shared" si="232"/>
        <v>6130</v>
      </c>
      <c r="L431" s="71">
        <f t="shared" si="232"/>
        <v>6435</v>
      </c>
      <c r="M431" s="71">
        <f t="shared" si="232"/>
        <v>6740</v>
      </c>
      <c r="N431" s="71">
        <f t="shared" si="232"/>
        <v>7045</v>
      </c>
      <c r="O431" s="71">
        <f t="shared" si="232"/>
        <v>7350</v>
      </c>
      <c r="P431" s="71">
        <f t="shared" si="232"/>
        <v>7655</v>
      </c>
      <c r="Q431" s="71">
        <f t="shared" si="232"/>
        <v>7960</v>
      </c>
      <c r="R431" s="71">
        <f t="shared" si="232"/>
        <v>8265</v>
      </c>
      <c r="S431" s="71">
        <f t="shared" si="232"/>
        <v>8570</v>
      </c>
      <c r="T431" s="181"/>
      <c r="U431" s="182"/>
      <c r="V431" s="182"/>
      <c r="W431" s="182"/>
      <c r="X431" s="182"/>
      <c r="Y431" s="182"/>
      <c r="Z431" s="182"/>
      <c r="AA431" s="182"/>
      <c r="AB431" s="182"/>
      <c r="AC431" s="182"/>
      <c r="AD431" s="182"/>
      <c r="AE431" s="182"/>
      <c r="AF431" s="182"/>
      <c r="AG431" s="182"/>
      <c r="AH431" s="182"/>
      <c r="AI431" s="182"/>
      <c r="AJ431" s="72"/>
    </row>
    <row r="432" spans="2:36" s="67" customFormat="1" ht="22.5" customHeight="1">
      <c r="B432" s="152"/>
      <c r="C432" s="157" t="s">
        <v>90</v>
      </c>
      <c r="D432" s="158"/>
      <c r="E432" s="73">
        <f>E419*7.5/100</f>
        <v>4192.5</v>
      </c>
      <c r="F432" s="73">
        <f>F419*7.5/100</f>
        <v>4492.5</v>
      </c>
      <c r="G432" s="73">
        <f aca="true" t="shared" si="233" ref="G432:S432">G419*7.5/100</f>
        <v>4792.5</v>
      </c>
      <c r="H432" s="73">
        <f t="shared" si="233"/>
        <v>5092.5</v>
      </c>
      <c r="I432" s="73">
        <f t="shared" si="233"/>
        <v>5392.5</v>
      </c>
      <c r="J432" s="73">
        <f t="shared" si="233"/>
        <v>5692.5</v>
      </c>
      <c r="K432" s="73">
        <f t="shared" si="233"/>
        <v>5992.5</v>
      </c>
      <c r="L432" s="73">
        <f t="shared" si="233"/>
        <v>6292.5</v>
      </c>
      <c r="M432" s="73">
        <f t="shared" si="233"/>
        <v>6592.5</v>
      </c>
      <c r="N432" s="73">
        <f t="shared" si="233"/>
        <v>6892.5</v>
      </c>
      <c r="O432" s="73">
        <f t="shared" si="233"/>
        <v>7192.5</v>
      </c>
      <c r="P432" s="73">
        <f t="shared" si="233"/>
        <v>7492.5</v>
      </c>
      <c r="Q432" s="73">
        <f t="shared" si="233"/>
        <v>7792.5</v>
      </c>
      <c r="R432" s="73">
        <f t="shared" si="233"/>
        <v>8092.5</v>
      </c>
      <c r="S432" s="73">
        <f t="shared" si="233"/>
        <v>8392.5</v>
      </c>
      <c r="T432" s="181"/>
      <c r="U432" s="182"/>
      <c r="V432" s="182"/>
      <c r="W432" s="182"/>
      <c r="X432" s="182"/>
      <c r="Y432" s="182"/>
      <c r="Z432" s="182"/>
      <c r="AA432" s="182"/>
      <c r="AB432" s="182"/>
      <c r="AC432" s="182"/>
      <c r="AD432" s="182"/>
      <c r="AE432" s="182"/>
      <c r="AF432" s="182"/>
      <c r="AG432" s="182"/>
      <c r="AH432" s="182"/>
      <c r="AI432" s="182"/>
      <c r="AJ432" s="72"/>
    </row>
    <row r="433" spans="2:36" s="100" customFormat="1" ht="22.5" customHeight="1">
      <c r="B433" s="159"/>
      <c r="C433" s="157" t="s">
        <v>60</v>
      </c>
      <c r="D433" s="158"/>
      <c r="E433" s="105">
        <f>SUM(E419:E432)</f>
        <v>102026.5</v>
      </c>
      <c r="F433" s="105">
        <f aca="true" t="shared" si="234" ref="F433:S433">SUM(F419:F432)</f>
        <v>108301</v>
      </c>
      <c r="G433" s="105">
        <f t="shared" si="234"/>
        <v>114575.5</v>
      </c>
      <c r="H433" s="105">
        <f t="shared" si="234"/>
        <v>120851</v>
      </c>
      <c r="I433" s="105">
        <f t="shared" si="234"/>
        <v>127125.5</v>
      </c>
      <c r="J433" s="105">
        <f t="shared" si="234"/>
        <v>133400</v>
      </c>
      <c r="K433" s="105">
        <f t="shared" si="234"/>
        <v>139674.5</v>
      </c>
      <c r="L433" s="105">
        <f t="shared" si="234"/>
        <v>145949</v>
      </c>
      <c r="M433" s="105">
        <f t="shared" si="234"/>
        <v>152224.5</v>
      </c>
      <c r="N433" s="105">
        <f t="shared" si="234"/>
        <v>158499</v>
      </c>
      <c r="O433" s="105">
        <f t="shared" si="234"/>
        <v>164773.5</v>
      </c>
      <c r="P433" s="105">
        <f t="shared" si="234"/>
        <v>171048</v>
      </c>
      <c r="Q433" s="105">
        <f t="shared" si="234"/>
        <v>177322.5</v>
      </c>
      <c r="R433" s="105">
        <f t="shared" si="234"/>
        <v>183597</v>
      </c>
      <c r="S433" s="105">
        <f t="shared" si="234"/>
        <v>189872.5</v>
      </c>
      <c r="T433" s="183"/>
      <c r="U433" s="184"/>
      <c r="V433" s="184"/>
      <c r="W433" s="184"/>
      <c r="X433" s="184"/>
      <c r="Y433" s="184"/>
      <c r="Z433" s="184"/>
      <c r="AA433" s="184"/>
      <c r="AB433" s="184"/>
      <c r="AC433" s="184"/>
      <c r="AD433" s="184"/>
      <c r="AE433" s="184"/>
      <c r="AF433" s="184"/>
      <c r="AG433" s="184"/>
      <c r="AH433" s="184"/>
      <c r="AI433" s="184"/>
      <c r="AJ433" s="102"/>
    </row>
    <row r="434" ht="19.5" customHeight="1">
      <c r="C434" s="2"/>
    </row>
    <row r="435" ht="19.5" customHeight="1">
      <c r="C435" s="2"/>
    </row>
    <row r="436" ht="19.5" customHeight="1">
      <c r="C436" s="2"/>
    </row>
    <row r="437" ht="19.5" customHeight="1">
      <c r="C437" s="2"/>
    </row>
    <row r="438" ht="19.5" customHeight="1">
      <c r="C438" s="2"/>
    </row>
    <row r="439" ht="19.5" customHeight="1">
      <c r="C439" s="2"/>
    </row>
    <row r="440" ht="19.5" customHeight="1">
      <c r="C440" s="2"/>
    </row>
    <row r="441" ht="19.5" customHeight="1">
      <c r="C441" s="2"/>
    </row>
    <row r="442" ht="19.5" customHeight="1">
      <c r="C442" s="2"/>
    </row>
    <row r="443" ht="19.5" customHeight="1">
      <c r="C443" s="2"/>
    </row>
    <row r="444" ht="19.5" customHeight="1">
      <c r="C444" s="2"/>
    </row>
    <row r="445" ht="19.5" customHeight="1">
      <c r="C445" s="2"/>
    </row>
    <row r="446" ht="19.5" customHeight="1">
      <c r="C446" s="2"/>
    </row>
    <row r="447" ht="19.5" customHeight="1">
      <c r="C447" s="2"/>
    </row>
    <row r="448" ht="19.5" customHeight="1">
      <c r="C448" s="2"/>
    </row>
    <row r="449" ht="19.5" customHeight="1"/>
    <row r="450" ht="19.5" customHeight="1"/>
    <row r="451" ht="19.5" customHeight="1"/>
  </sheetData>
  <sheetProtection/>
  <mergeCells count="1016">
    <mergeCell ref="C373:D373"/>
    <mergeCell ref="C307:D307"/>
    <mergeCell ref="C412:D412"/>
    <mergeCell ref="C413:D413"/>
    <mergeCell ref="C430:D430"/>
    <mergeCell ref="C431:D431"/>
    <mergeCell ref="C432:D432"/>
    <mergeCell ref="C352:D352"/>
    <mergeCell ref="C353:D353"/>
    <mergeCell ref="C354:D354"/>
    <mergeCell ref="C372:D372"/>
    <mergeCell ref="C242:D242"/>
    <mergeCell ref="C374:D374"/>
    <mergeCell ref="C254:D254"/>
    <mergeCell ref="C272:D272"/>
    <mergeCell ref="C273:D273"/>
    <mergeCell ref="C274:D274"/>
    <mergeCell ref="C292:D292"/>
    <mergeCell ref="C293:D293"/>
    <mergeCell ref="C265:D265"/>
    <mergeCell ref="C266:D266"/>
    <mergeCell ref="C244:D244"/>
    <mergeCell ref="C245:D245"/>
    <mergeCell ref="C246:D246"/>
    <mergeCell ref="C247:D247"/>
    <mergeCell ref="C248:D248"/>
    <mergeCell ref="C249:D249"/>
    <mergeCell ref="C189:D189"/>
    <mergeCell ref="C213:D213"/>
    <mergeCell ref="C193:D193"/>
    <mergeCell ref="C194:D194"/>
    <mergeCell ref="C198:D198"/>
    <mergeCell ref="C200:D200"/>
    <mergeCell ref="C17:D17"/>
    <mergeCell ref="C18:D18"/>
    <mergeCell ref="C19:D19"/>
    <mergeCell ref="C36:D36"/>
    <mergeCell ref="C37:D37"/>
    <mergeCell ref="C38:D38"/>
    <mergeCell ref="C26:D26"/>
    <mergeCell ref="C29:D29"/>
    <mergeCell ref="C30:D30"/>
    <mergeCell ref="C31:D31"/>
    <mergeCell ref="Z316:AI375"/>
    <mergeCell ref="C251:D251"/>
    <mergeCell ref="C271:D271"/>
    <mergeCell ref="C291:D291"/>
    <mergeCell ref="C311:D311"/>
    <mergeCell ref="C331:D331"/>
    <mergeCell ref="C351:D351"/>
    <mergeCell ref="C255:D255"/>
    <mergeCell ref="C338:D338"/>
    <mergeCell ref="C358:D358"/>
    <mergeCell ref="C191:D191"/>
    <mergeCell ref="C211:D211"/>
    <mergeCell ref="C231:D231"/>
    <mergeCell ref="C153:D153"/>
    <mergeCell ref="C154:D154"/>
    <mergeCell ref="C172:D172"/>
    <mergeCell ref="C192:D192"/>
    <mergeCell ref="C186:D186"/>
    <mergeCell ref="C187:D187"/>
    <mergeCell ref="C188:D188"/>
    <mergeCell ref="C287:D287"/>
    <mergeCell ref="C278:D278"/>
    <mergeCell ref="C375:D375"/>
    <mergeCell ref="C395:D395"/>
    <mergeCell ref="C371:D371"/>
    <mergeCell ref="C391:D391"/>
    <mergeCell ref="C392:D392"/>
    <mergeCell ref="C393:D393"/>
    <mergeCell ref="C394:D394"/>
    <mergeCell ref="C388:D388"/>
    <mergeCell ref="T376:AI433"/>
    <mergeCell ref="C321:D321"/>
    <mergeCell ref="C341:D341"/>
    <mergeCell ref="C361:D361"/>
    <mergeCell ref="C381:D381"/>
    <mergeCell ref="C401:D401"/>
    <mergeCell ref="C433:D433"/>
    <mergeCell ref="C418:D418"/>
    <mergeCell ref="C335:D335"/>
    <mergeCell ref="C355:D355"/>
    <mergeCell ref="C380:D380"/>
    <mergeCell ref="C387:D387"/>
    <mergeCell ref="C225:D225"/>
    <mergeCell ref="C262:D262"/>
    <mergeCell ref="C263:D263"/>
    <mergeCell ref="C264:D264"/>
    <mergeCell ref="C275:D275"/>
    <mergeCell ref="C295:D295"/>
    <mergeCell ref="C243:D243"/>
    <mergeCell ref="C253:D253"/>
    <mergeCell ref="C389:D389"/>
    <mergeCell ref="C390:D390"/>
    <mergeCell ref="C161:D161"/>
    <mergeCell ref="C359:D359"/>
    <mergeCell ref="C261:D261"/>
    <mergeCell ref="C281:D281"/>
    <mergeCell ref="C235:D235"/>
    <mergeCell ref="C299:D299"/>
    <mergeCell ref="C166:D166"/>
    <mergeCell ref="C167:D167"/>
    <mergeCell ref="C10:D10"/>
    <mergeCell ref="C319:D319"/>
    <mergeCell ref="C301:D301"/>
    <mergeCell ref="C379:D379"/>
    <mergeCell ref="C302:D302"/>
    <mergeCell ref="C303:D303"/>
    <mergeCell ref="C304:D304"/>
    <mergeCell ref="C305:D305"/>
    <mergeCell ref="C241:D241"/>
    <mergeCell ref="C286:D286"/>
    <mergeCell ref="C42:D42"/>
    <mergeCell ref="C55:D55"/>
    <mergeCell ref="C5:D5"/>
    <mergeCell ref="C7:D7"/>
    <mergeCell ref="B1:AI1"/>
    <mergeCell ref="C23:D23"/>
    <mergeCell ref="C25:D25"/>
    <mergeCell ref="C6:D6"/>
    <mergeCell ref="C24:D24"/>
    <mergeCell ref="C8:D8"/>
    <mergeCell ref="C63:D63"/>
    <mergeCell ref="C62:D62"/>
    <mergeCell ref="C84:D84"/>
    <mergeCell ref="C77:D77"/>
    <mergeCell ref="C83:D83"/>
    <mergeCell ref="C43:D43"/>
    <mergeCell ref="C134:D134"/>
    <mergeCell ref="C121:D121"/>
    <mergeCell ref="C125:D125"/>
    <mergeCell ref="C100:D100"/>
    <mergeCell ref="C93:D93"/>
    <mergeCell ref="C94:D94"/>
    <mergeCell ref="C95:D95"/>
    <mergeCell ref="C131:D131"/>
    <mergeCell ref="C164:D164"/>
    <mergeCell ref="C165:D165"/>
    <mergeCell ref="C173:D173"/>
    <mergeCell ref="C174:D174"/>
    <mergeCell ref="C118:D118"/>
    <mergeCell ref="C120:D120"/>
    <mergeCell ref="C138:D138"/>
    <mergeCell ref="C119:D119"/>
    <mergeCell ref="C132:D132"/>
    <mergeCell ref="C133:D133"/>
    <mergeCell ref="C199:D199"/>
    <mergeCell ref="C201:D201"/>
    <mergeCell ref="C210:D210"/>
    <mergeCell ref="C212:D212"/>
    <mergeCell ref="C214:D214"/>
    <mergeCell ref="C158:D158"/>
    <mergeCell ref="C160:D160"/>
    <mergeCell ref="C178:D178"/>
    <mergeCell ref="C159:D159"/>
    <mergeCell ref="C163:D163"/>
    <mergeCell ref="C300:D300"/>
    <mergeCell ref="C279:D279"/>
    <mergeCell ref="C284:D284"/>
    <mergeCell ref="C285:D285"/>
    <mergeCell ref="C360:D360"/>
    <mergeCell ref="C294:D294"/>
    <mergeCell ref="C283:D283"/>
    <mergeCell ref="C306:D306"/>
    <mergeCell ref="C290:D290"/>
    <mergeCell ref="C315:D315"/>
    <mergeCell ref="C417:D417"/>
    <mergeCell ref="C259:D259"/>
    <mergeCell ref="C398:D398"/>
    <mergeCell ref="C179:D179"/>
    <mergeCell ref="C219:D219"/>
    <mergeCell ref="C280:D280"/>
    <mergeCell ref="C340:D340"/>
    <mergeCell ref="C288:D288"/>
    <mergeCell ref="C289:D289"/>
    <mergeCell ref="C298:D298"/>
    <mergeCell ref="C20:D20"/>
    <mergeCell ref="C67:D67"/>
    <mergeCell ref="C68:D68"/>
    <mergeCell ref="C11:D11"/>
    <mergeCell ref="C12:D12"/>
    <mergeCell ref="C13:D13"/>
    <mergeCell ref="C14:D14"/>
    <mergeCell ref="C27:D27"/>
    <mergeCell ref="C28:D28"/>
    <mergeCell ref="C44:D44"/>
    <mergeCell ref="C9:D9"/>
    <mergeCell ref="C51:D51"/>
    <mergeCell ref="C52:D52"/>
    <mergeCell ref="C53:D53"/>
    <mergeCell ref="C54:D54"/>
    <mergeCell ref="C65:D65"/>
    <mergeCell ref="C58:D58"/>
    <mergeCell ref="C64:D64"/>
    <mergeCell ref="C15:D15"/>
    <mergeCell ref="C16:D16"/>
    <mergeCell ref="C420:D420"/>
    <mergeCell ref="C46:D46"/>
    <mergeCell ref="C47:D47"/>
    <mergeCell ref="C48:D48"/>
    <mergeCell ref="C49:D49"/>
    <mergeCell ref="C50:D50"/>
    <mergeCell ref="C70:D70"/>
    <mergeCell ref="C71:D71"/>
    <mergeCell ref="C72:D72"/>
    <mergeCell ref="C73:D73"/>
    <mergeCell ref="C32:D32"/>
    <mergeCell ref="C33:D33"/>
    <mergeCell ref="C34:D34"/>
    <mergeCell ref="C35:D35"/>
    <mergeCell ref="C39:D39"/>
    <mergeCell ref="C69:D69"/>
    <mergeCell ref="C56:D56"/>
    <mergeCell ref="C57:D57"/>
    <mergeCell ref="C66:D66"/>
    <mergeCell ref="C45:D45"/>
    <mergeCell ref="C81:D81"/>
    <mergeCell ref="C74:D74"/>
    <mergeCell ref="C75:D75"/>
    <mergeCell ref="C76:D76"/>
    <mergeCell ref="C80:D80"/>
    <mergeCell ref="M44:M45"/>
    <mergeCell ref="K63:K64"/>
    <mergeCell ref="L63:L64"/>
    <mergeCell ref="M63:M64"/>
    <mergeCell ref="C61:D61"/>
    <mergeCell ref="C102:D102"/>
    <mergeCell ref="C85:D85"/>
    <mergeCell ref="C86:D86"/>
    <mergeCell ref="C87:D87"/>
    <mergeCell ref="C88:D88"/>
    <mergeCell ref="C89:D89"/>
    <mergeCell ref="C90:D90"/>
    <mergeCell ref="C99:D99"/>
    <mergeCell ref="C101:D101"/>
    <mergeCell ref="C112:D112"/>
    <mergeCell ref="C113:D113"/>
    <mergeCell ref="C114:D114"/>
    <mergeCell ref="C91:D91"/>
    <mergeCell ref="C92:D92"/>
    <mergeCell ref="C103:D103"/>
    <mergeCell ref="C104:D104"/>
    <mergeCell ref="C105:D105"/>
    <mergeCell ref="C106:D106"/>
    <mergeCell ref="C96:D96"/>
    <mergeCell ref="C126:D126"/>
    <mergeCell ref="C127:D127"/>
    <mergeCell ref="C128:D128"/>
    <mergeCell ref="C107:D107"/>
    <mergeCell ref="C108:D108"/>
    <mergeCell ref="C109:D109"/>
    <mergeCell ref="C110:D110"/>
    <mergeCell ref="C111:D111"/>
    <mergeCell ref="C122:D122"/>
    <mergeCell ref="C115:D115"/>
    <mergeCell ref="C162:D162"/>
    <mergeCell ref="C129:D129"/>
    <mergeCell ref="C130:D130"/>
    <mergeCell ref="C142:D142"/>
    <mergeCell ref="C143:D143"/>
    <mergeCell ref="C144:D144"/>
    <mergeCell ref="C145:D145"/>
    <mergeCell ref="C141:D141"/>
    <mergeCell ref="C152:D152"/>
    <mergeCell ref="C139:D139"/>
    <mergeCell ref="C168:D168"/>
    <mergeCell ref="C181:D181"/>
    <mergeCell ref="C169:D169"/>
    <mergeCell ref="C170:D170"/>
    <mergeCell ref="C182:D182"/>
    <mergeCell ref="C183:D183"/>
    <mergeCell ref="C171:D171"/>
    <mergeCell ref="C184:D184"/>
    <mergeCell ref="C185:D185"/>
    <mergeCell ref="C175:D175"/>
    <mergeCell ref="C222:D222"/>
    <mergeCell ref="C223:D223"/>
    <mergeCell ref="C224:D224"/>
    <mergeCell ref="C190:D190"/>
    <mergeCell ref="C202:D202"/>
    <mergeCell ref="C203:D203"/>
    <mergeCell ref="C204:D204"/>
    <mergeCell ref="C267:D267"/>
    <mergeCell ref="C268:D268"/>
    <mergeCell ref="C269:D269"/>
    <mergeCell ref="C270:D270"/>
    <mergeCell ref="C282:D282"/>
    <mergeCell ref="C250:D250"/>
    <mergeCell ref="C258:D258"/>
    <mergeCell ref="C260:D260"/>
    <mergeCell ref="C252:D252"/>
    <mergeCell ref="C308:D308"/>
    <mergeCell ref="C309:D309"/>
    <mergeCell ref="C310:D310"/>
    <mergeCell ref="C322:D322"/>
    <mergeCell ref="C312:D312"/>
    <mergeCell ref="C313:D313"/>
    <mergeCell ref="C314:D314"/>
    <mergeCell ref="C323:D323"/>
    <mergeCell ref="C324:D324"/>
    <mergeCell ref="C318:D318"/>
    <mergeCell ref="C320:D320"/>
    <mergeCell ref="C325:D325"/>
    <mergeCell ref="C326:D326"/>
    <mergeCell ref="C327:D327"/>
    <mergeCell ref="C328:D328"/>
    <mergeCell ref="C329:D329"/>
    <mergeCell ref="C330:D330"/>
    <mergeCell ref="C342:D342"/>
    <mergeCell ref="C343:D343"/>
    <mergeCell ref="C332:D332"/>
    <mergeCell ref="C333:D333"/>
    <mergeCell ref="C334:D334"/>
    <mergeCell ref="C349:D349"/>
    <mergeCell ref="C350:D350"/>
    <mergeCell ref="C362:D362"/>
    <mergeCell ref="C363:D363"/>
    <mergeCell ref="C344:D344"/>
    <mergeCell ref="C339:D339"/>
    <mergeCell ref="C345:D345"/>
    <mergeCell ref="C346:D346"/>
    <mergeCell ref="C347:D347"/>
    <mergeCell ref="C348:D348"/>
    <mergeCell ref="C364:D364"/>
    <mergeCell ref="C365:D365"/>
    <mergeCell ref="C366:D366"/>
    <mergeCell ref="C367:D367"/>
    <mergeCell ref="C368:D368"/>
    <mergeCell ref="C369:D369"/>
    <mergeCell ref="C407:D407"/>
    <mergeCell ref="C370:D370"/>
    <mergeCell ref="C382:D382"/>
    <mergeCell ref="C383:D383"/>
    <mergeCell ref="C384:D384"/>
    <mergeCell ref="C385:D385"/>
    <mergeCell ref="C386:D386"/>
    <mergeCell ref="C400:D400"/>
    <mergeCell ref="C378:D378"/>
    <mergeCell ref="C399:D399"/>
    <mergeCell ref="C429:D429"/>
    <mergeCell ref="C408:D408"/>
    <mergeCell ref="C409:D409"/>
    <mergeCell ref="C410:D410"/>
    <mergeCell ref="C421:D421"/>
    <mergeCell ref="C422:D422"/>
    <mergeCell ref="C423:D423"/>
    <mergeCell ref="C419:D419"/>
    <mergeCell ref="C414:D414"/>
    <mergeCell ref="C411:D411"/>
    <mergeCell ref="C424:D424"/>
    <mergeCell ref="C425:D425"/>
    <mergeCell ref="C426:D426"/>
    <mergeCell ref="C427:D427"/>
    <mergeCell ref="C428:D428"/>
    <mergeCell ref="C402:D402"/>
    <mergeCell ref="C403:D403"/>
    <mergeCell ref="C404:D404"/>
    <mergeCell ref="C405:D405"/>
    <mergeCell ref="C406:D406"/>
    <mergeCell ref="C135:D135"/>
    <mergeCell ref="C155:D155"/>
    <mergeCell ref="C146:D146"/>
    <mergeCell ref="C147:D147"/>
    <mergeCell ref="C148:D148"/>
    <mergeCell ref="C149:D149"/>
    <mergeCell ref="C150:D150"/>
    <mergeCell ref="C151:D151"/>
    <mergeCell ref="C221:D221"/>
    <mergeCell ref="C207:D207"/>
    <mergeCell ref="C208:D208"/>
    <mergeCell ref="C209:D209"/>
    <mergeCell ref="C205:D205"/>
    <mergeCell ref="C206:D206"/>
    <mergeCell ref="C218:D218"/>
    <mergeCell ref="C226:D226"/>
    <mergeCell ref="C227:D227"/>
    <mergeCell ref="C228:D228"/>
    <mergeCell ref="C229:D229"/>
    <mergeCell ref="C230:D230"/>
    <mergeCell ref="C238:D238"/>
    <mergeCell ref="C233:D233"/>
    <mergeCell ref="C234:D234"/>
    <mergeCell ref="C240:D240"/>
    <mergeCell ref="C239:D239"/>
    <mergeCell ref="C232:D232"/>
    <mergeCell ref="B415:B433"/>
    <mergeCell ref="B396:B414"/>
    <mergeCell ref="B376:B395"/>
    <mergeCell ref="B356:B375"/>
    <mergeCell ref="B336:B355"/>
    <mergeCell ref="B316:B335"/>
    <mergeCell ref="B296:B315"/>
    <mergeCell ref="B276:B295"/>
    <mergeCell ref="B256:B275"/>
    <mergeCell ref="B236:B255"/>
    <mergeCell ref="B216:B235"/>
    <mergeCell ref="B196:B215"/>
    <mergeCell ref="B59:B77"/>
    <mergeCell ref="B40:B58"/>
    <mergeCell ref="B21:B39"/>
    <mergeCell ref="B3:B20"/>
    <mergeCell ref="B176:B195"/>
    <mergeCell ref="B156:B175"/>
    <mergeCell ref="B136:B155"/>
    <mergeCell ref="B116:B135"/>
    <mergeCell ref="B97:B115"/>
    <mergeCell ref="B78:B96"/>
    <mergeCell ref="C220:D220"/>
    <mergeCell ref="C180:D180"/>
    <mergeCell ref="C140:D140"/>
    <mergeCell ref="C82:D82"/>
    <mergeCell ref="E7:E8"/>
    <mergeCell ref="F7:F8"/>
    <mergeCell ref="C123:D123"/>
    <mergeCell ref="C124:D124"/>
    <mergeCell ref="C195:D195"/>
    <mergeCell ref="C215:D215"/>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E44:E45"/>
    <mergeCell ref="F44:F45"/>
    <mergeCell ref="G44:G45"/>
    <mergeCell ref="H44:H45"/>
    <mergeCell ref="I44:I45"/>
    <mergeCell ref="J44:J45"/>
    <mergeCell ref="K44:K45"/>
    <mergeCell ref="L44:L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E63:E64"/>
    <mergeCell ref="F63:F64"/>
    <mergeCell ref="G63:G64"/>
    <mergeCell ref="H63:H64"/>
    <mergeCell ref="I63:I64"/>
    <mergeCell ref="J63:J64"/>
    <mergeCell ref="N63:N64"/>
    <mergeCell ref="O63:O64"/>
    <mergeCell ref="P63:P64"/>
    <mergeCell ref="Q63:Q64"/>
    <mergeCell ref="R63:R64"/>
    <mergeCell ref="S63:S64"/>
    <mergeCell ref="T63:T64"/>
    <mergeCell ref="U63:U64"/>
    <mergeCell ref="V63:V64"/>
    <mergeCell ref="W63:W64"/>
    <mergeCell ref="X63:X64"/>
    <mergeCell ref="Y63:Y64"/>
    <mergeCell ref="Z63:Z64"/>
    <mergeCell ref="AA63:AA64"/>
    <mergeCell ref="AB63:AB64"/>
    <mergeCell ref="AC63:AC64"/>
    <mergeCell ref="AD63:AD64"/>
    <mergeCell ref="AE63:AE64"/>
    <mergeCell ref="AF63:AF64"/>
    <mergeCell ref="AG63:AG64"/>
    <mergeCell ref="AH63:AH64"/>
    <mergeCell ref="AI63:AI64"/>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E101:E102"/>
    <mergeCell ref="F101:F102"/>
    <mergeCell ref="G101:G102"/>
    <mergeCell ref="H101:H102"/>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AA101:AA102"/>
    <mergeCell ref="AB101:AB102"/>
    <mergeCell ref="AC101:AC102"/>
    <mergeCell ref="AD101:AD102"/>
    <mergeCell ref="AE101:AE102"/>
    <mergeCell ref="AF101:AF102"/>
    <mergeCell ref="AG101:AG102"/>
    <mergeCell ref="AH101:AH102"/>
    <mergeCell ref="AI101:AI102"/>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E220:E221"/>
    <mergeCell ref="F220:F221"/>
    <mergeCell ref="G220:G221"/>
    <mergeCell ref="H220:H221"/>
    <mergeCell ref="I220:I221"/>
    <mergeCell ref="J220:J221"/>
    <mergeCell ref="K220:K221"/>
    <mergeCell ref="L220:L221"/>
    <mergeCell ref="M220:M221"/>
    <mergeCell ref="N220:N221"/>
    <mergeCell ref="O220:O221"/>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E260:E261"/>
    <mergeCell ref="F260:F261"/>
    <mergeCell ref="G260:G261"/>
    <mergeCell ref="H260:H261"/>
    <mergeCell ref="I260:I261"/>
    <mergeCell ref="J260:J261"/>
    <mergeCell ref="K260:K261"/>
    <mergeCell ref="L260:L261"/>
    <mergeCell ref="M260:M261"/>
    <mergeCell ref="N260:N261"/>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E280:E281"/>
    <mergeCell ref="F280:F281"/>
    <mergeCell ref="G280:G281"/>
    <mergeCell ref="H280:H281"/>
    <mergeCell ref="I280:I281"/>
    <mergeCell ref="J280:J281"/>
    <mergeCell ref="K280:K281"/>
    <mergeCell ref="L280:L281"/>
    <mergeCell ref="M280:M281"/>
    <mergeCell ref="N280:N281"/>
    <mergeCell ref="O280:O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E300:E301"/>
    <mergeCell ref="F300:F301"/>
    <mergeCell ref="G300:G301"/>
    <mergeCell ref="H300:H301"/>
    <mergeCell ref="I300:I301"/>
    <mergeCell ref="J300:J301"/>
    <mergeCell ref="K300:K301"/>
    <mergeCell ref="L300:L301"/>
    <mergeCell ref="M300:M301"/>
    <mergeCell ref="N300:N301"/>
    <mergeCell ref="O300:O301"/>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E320:E321"/>
    <mergeCell ref="F320:F321"/>
    <mergeCell ref="G320:G321"/>
    <mergeCell ref="H320:H321"/>
    <mergeCell ref="I320:I321"/>
    <mergeCell ref="J320:J321"/>
    <mergeCell ref="K320:K321"/>
    <mergeCell ref="L320:L321"/>
    <mergeCell ref="M320:M321"/>
    <mergeCell ref="N320:N321"/>
    <mergeCell ref="O320:O321"/>
    <mergeCell ref="P320:P321"/>
    <mergeCell ref="Q320:Q321"/>
    <mergeCell ref="R320:R321"/>
    <mergeCell ref="S320:S321"/>
    <mergeCell ref="T320:T321"/>
    <mergeCell ref="U320:U321"/>
    <mergeCell ref="V320:V321"/>
    <mergeCell ref="W320:W321"/>
    <mergeCell ref="X320:X321"/>
    <mergeCell ref="Y320:Y321"/>
    <mergeCell ref="E340:E341"/>
    <mergeCell ref="F340:F341"/>
    <mergeCell ref="G340:G341"/>
    <mergeCell ref="H340:H341"/>
    <mergeCell ref="I340:I341"/>
    <mergeCell ref="J340:J341"/>
    <mergeCell ref="K340:K341"/>
    <mergeCell ref="L340:L341"/>
    <mergeCell ref="M340:M341"/>
    <mergeCell ref="N340:N341"/>
    <mergeCell ref="O340:O341"/>
    <mergeCell ref="P340:P341"/>
    <mergeCell ref="Q340:Q341"/>
    <mergeCell ref="R340:R341"/>
    <mergeCell ref="S340:S341"/>
    <mergeCell ref="T340:T341"/>
    <mergeCell ref="U340:U341"/>
    <mergeCell ref="V340:V341"/>
    <mergeCell ref="W340:W341"/>
    <mergeCell ref="X340:X341"/>
    <mergeCell ref="Y340:Y341"/>
    <mergeCell ref="E360:E361"/>
    <mergeCell ref="F360:F361"/>
    <mergeCell ref="G360:G361"/>
    <mergeCell ref="H360:H361"/>
    <mergeCell ref="I360:I361"/>
    <mergeCell ref="J360:J361"/>
    <mergeCell ref="K360:K361"/>
    <mergeCell ref="L360:L361"/>
    <mergeCell ref="M360:M361"/>
    <mergeCell ref="N360:N361"/>
    <mergeCell ref="O360:O361"/>
    <mergeCell ref="P360:P361"/>
    <mergeCell ref="Q360:Q361"/>
    <mergeCell ref="R360:R361"/>
    <mergeCell ref="S360:S361"/>
    <mergeCell ref="T360:T361"/>
    <mergeCell ref="U360:U361"/>
    <mergeCell ref="V360:V361"/>
    <mergeCell ref="W360:W361"/>
    <mergeCell ref="X360:X361"/>
    <mergeCell ref="Y360:Y361"/>
    <mergeCell ref="E380:E381"/>
    <mergeCell ref="F380:F381"/>
    <mergeCell ref="G380:G381"/>
    <mergeCell ref="H380:H381"/>
    <mergeCell ref="I380:I381"/>
    <mergeCell ref="J380:J381"/>
    <mergeCell ref="K380:K381"/>
    <mergeCell ref="L380:L381"/>
    <mergeCell ref="M380:M381"/>
    <mergeCell ref="N380:N381"/>
    <mergeCell ref="O380:O381"/>
    <mergeCell ref="P380:P381"/>
    <mergeCell ref="Q380:Q381"/>
    <mergeCell ref="R380:R381"/>
    <mergeCell ref="S380:S38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E419:E420"/>
    <mergeCell ref="F419:F420"/>
    <mergeCell ref="G419:G420"/>
    <mergeCell ref="H419:H420"/>
    <mergeCell ref="I419:I420"/>
    <mergeCell ref="J419:J420"/>
    <mergeCell ref="K419:K420"/>
    <mergeCell ref="R419:R420"/>
    <mergeCell ref="S419:S420"/>
    <mergeCell ref="L419:L420"/>
    <mergeCell ref="M419:M420"/>
    <mergeCell ref="N419:N420"/>
    <mergeCell ref="O419:O420"/>
    <mergeCell ref="P419:P420"/>
    <mergeCell ref="Q419:Q420"/>
  </mergeCells>
  <printOptions/>
  <pageMargins left="0.25" right="0.25" top="0.75" bottom="0.75" header="0.3" footer="0.3"/>
  <pageSetup horizontalDpi="600" verticalDpi="600" orientation="landscape" paperSize="5" scale="55" r:id="rId1"/>
  <rowBreaks count="11" manualBreakCount="11">
    <brk id="39" max="255" man="1"/>
    <brk id="77" max="255" man="1"/>
    <brk id="115" max="255" man="1"/>
    <brk id="155" max="255" man="1"/>
    <brk id="195" max="255" man="1"/>
    <brk id="235" max="255" man="1"/>
    <brk id="275" max="255" man="1"/>
    <brk id="315" max="255" man="1"/>
    <brk id="355" max="255" man="1"/>
    <brk id="395" max="255" man="1"/>
    <brk id="433"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10" sqref="B10"/>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9" t="s">
        <v>73</v>
      </c>
      <c r="C1" s="30"/>
      <c r="D1" s="35"/>
      <c r="E1" s="35"/>
    </row>
    <row r="2" spans="2:5" ht="15">
      <c r="B2" s="29" t="s">
        <v>74</v>
      </c>
      <c r="C2" s="30"/>
      <c r="D2" s="35"/>
      <c r="E2" s="35"/>
    </row>
    <row r="3" spans="2:5" ht="15">
      <c r="B3" s="31"/>
      <c r="C3" s="31"/>
      <c r="D3" s="36"/>
      <c r="E3" s="36"/>
    </row>
    <row r="4" spans="2:5" ht="45">
      <c r="B4" s="32" t="s">
        <v>75</v>
      </c>
      <c r="C4" s="31"/>
      <c r="D4" s="36"/>
      <c r="E4" s="36"/>
    </row>
    <row r="5" spans="2:5" ht="15">
      <c r="B5" s="31"/>
      <c r="C5" s="31"/>
      <c r="D5" s="36"/>
      <c r="E5" s="36"/>
    </row>
    <row r="6" spans="2:5" ht="15">
      <c r="B6" s="29" t="s">
        <v>76</v>
      </c>
      <c r="C6" s="30"/>
      <c r="D6" s="35"/>
      <c r="E6" s="37" t="s">
        <v>77</v>
      </c>
    </row>
    <row r="7" spans="2:5" ht="15.75" thickBot="1">
      <c r="B7" s="31"/>
      <c r="C7" s="31"/>
      <c r="D7" s="36"/>
      <c r="E7" s="36"/>
    </row>
    <row r="8" spans="2:5" ht="45.75" thickBot="1">
      <c r="B8" s="33" t="s">
        <v>78</v>
      </c>
      <c r="C8" s="34"/>
      <c r="D8" s="38"/>
      <c r="E8" s="39">
        <v>5</v>
      </c>
    </row>
    <row r="9" spans="2:5" ht="15">
      <c r="B9" s="31"/>
      <c r="C9" s="31"/>
      <c r="D9" s="36"/>
      <c r="E9" s="36"/>
    </row>
    <row r="10" spans="2:5" ht="15">
      <c r="B10" s="31"/>
      <c r="C10" s="31"/>
      <c r="D10" s="36"/>
      <c r="E10" s="3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J152"/>
  <sheetViews>
    <sheetView zoomScalePageLayoutView="0" workbookViewId="0" topLeftCell="E6">
      <selection activeCell="G10" sqref="G10:AI10"/>
    </sheetView>
  </sheetViews>
  <sheetFormatPr defaultColWidth="9.140625" defaultRowHeight="15"/>
  <cols>
    <col min="4" max="4" width="17.57421875" style="0" customWidth="1"/>
    <col min="5" max="35" width="5.8515625" style="0" customWidth="1"/>
  </cols>
  <sheetData>
    <row r="1" spans="2:35" s="42" customFormat="1" ht="15" customHeight="1">
      <c r="B1" s="202"/>
      <c r="C1" s="26" t="s">
        <v>19</v>
      </c>
      <c r="D1" s="27" t="s">
        <v>4</v>
      </c>
      <c r="E1" s="28">
        <v>6060</v>
      </c>
      <c r="F1" s="28">
        <f>E1+470</f>
        <v>6530</v>
      </c>
      <c r="G1" s="28">
        <f aca="true" t="shared" si="0" ref="G1:AI1">F1+470</f>
        <v>7000</v>
      </c>
      <c r="H1" s="28">
        <f t="shared" si="0"/>
        <v>7470</v>
      </c>
      <c r="I1" s="28">
        <f t="shared" si="0"/>
        <v>7940</v>
      </c>
      <c r="J1" s="28">
        <f t="shared" si="0"/>
        <v>8410</v>
      </c>
      <c r="K1" s="28">
        <f t="shared" si="0"/>
        <v>8880</v>
      </c>
      <c r="L1" s="28">
        <f t="shared" si="0"/>
        <v>9350</v>
      </c>
      <c r="M1" s="28">
        <f t="shared" si="0"/>
        <v>9820</v>
      </c>
      <c r="N1" s="28">
        <f t="shared" si="0"/>
        <v>10290</v>
      </c>
      <c r="O1" s="28">
        <f t="shared" si="0"/>
        <v>10760</v>
      </c>
      <c r="P1" s="28">
        <f t="shared" si="0"/>
        <v>11230</v>
      </c>
      <c r="Q1" s="28">
        <f t="shared" si="0"/>
        <v>11700</v>
      </c>
      <c r="R1" s="28">
        <f t="shared" si="0"/>
        <v>12170</v>
      </c>
      <c r="S1" s="28">
        <f t="shared" si="0"/>
        <v>12640</v>
      </c>
      <c r="T1" s="28">
        <f t="shared" si="0"/>
        <v>13110</v>
      </c>
      <c r="U1" s="28">
        <f t="shared" si="0"/>
        <v>13580</v>
      </c>
      <c r="V1" s="28">
        <f t="shared" si="0"/>
        <v>14050</v>
      </c>
      <c r="W1" s="28">
        <f t="shared" si="0"/>
        <v>14520</v>
      </c>
      <c r="X1" s="28">
        <f t="shared" si="0"/>
        <v>14990</v>
      </c>
      <c r="Y1" s="28">
        <f t="shared" si="0"/>
        <v>15460</v>
      </c>
      <c r="Z1" s="28">
        <f t="shared" si="0"/>
        <v>15930</v>
      </c>
      <c r="AA1" s="28">
        <f t="shared" si="0"/>
        <v>16400</v>
      </c>
      <c r="AB1" s="28">
        <f t="shared" si="0"/>
        <v>16870</v>
      </c>
      <c r="AC1" s="28">
        <f t="shared" si="0"/>
        <v>17340</v>
      </c>
      <c r="AD1" s="28">
        <f t="shared" si="0"/>
        <v>17810</v>
      </c>
      <c r="AE1" s="28">
        <f t="shared" si="0"/>
        <v>18280</v>
      </c>
      <c r="AF1" s="28">
        <f t="shared" si="0"/>
        <v>18750</v>
      </c>
      <c r="AG1" s="28">
        <f t="shared" si="0"/>
        <v>19220</v>
      </c>
      <c r="AH1" s="28">
        <f t="shared" si="0"/>
        <v>19690</v>
      </c>
      <c r="AI1" s="28">
        <f t="shared" si="0"/>
        <v>20160</v>
      </c>
    </row>
    <row r="2" spans="2:35" s="42" customFormat="1" ht="15" customHeight="1">
      <c r="B2" s="119"/>
      <c r="C2" s="5" t="s">
        <v>43</v>
      </c>
      <c r="D2" s="6" t="s">
        <v>26</v>
      </c>
      <c r="E2" s="6">
        <v>10000</v>
      </c>
      <c r="F2" s="6">
        <f>E2+800</f>
        <v>10800</v>
      </c>
      <c r="G2" s="6">
        <f aca="true" t="shared" si="1" ref="G2:AI2">F2+800</f>
        <v>11600</v>
      </c>
      <c r="H2" s="6">
        <f t="shared" si="1"/>
        <v>12400</v>
      </c>
      <c r="I2" s="6">
        <f t="shared" si="1"/>
        <v>13200</v>
      </c>
      <c r="J2" s="6">
        <f t="shared" si="1"/>
        <v>14000</v>
      </c>
      <c r="K2" s="6">
        <f t="shared" si="1"/>
        <v>14800</v>
      </c>
      <c r="L2" s="6">
        <f t="shared" si="1"/>
        <v>15600</v>
      </c>
      <c r="M2" s="6">
        <f t="shared" si="1"/>
        <v>16400</v>
      </c>
      <c r="N2" s="6">
        <f t="shared" si="1"/>
        <v>17200</v>
      </c>
      <c r="O2" s="6">
        <f t="shared" si="1"/>
        <v>18000</v>
      </c>
      <c r="P2" s="6">
        <f t="shared" si="1"/>
        <v>18800</v>
      </c>
      <c r="Q2" s="6">
        <f t="shared" si="1"/>
        <v>19600</v>
      </c>
      <c r="R2" s="6">
        <f t="shared" si="1"/>
        <v>20400</v>
      </c>
      <c r="S2" s="6">
        <f t="shared" si="1"/>
        <v>21200</v>
      </c>
      <c r="T2" s="6">
        <f t="shared" si="1"/>
        <v>22000</v>
      </c>
      <c r="U2" s="6">
        <f t="shared" si="1"/>
        <v>22800</v>
      </c>
      <c r="V2" s="6">
        <f t="shared" si="1"/>
        <v>23600</v>
      </c>
      <c r="W2" s="6">
        <f t="shared" si="1"/>
        <v>24400</v>
      </c>
      <c r="X2" s="6">
        <f t="shared" si="1"/>
        <v>25200</v>
      </c>
      <c r="Y2" s="6">
        <f t="shared" si="1"/>
        <v>26000</v>
      </c>
      <c r="Z2" s="6">
        <f t="shared" si="1"/>
        <v>26800</v>
      </c>
      <c r="AA2" s="6">
        <f t="shared" si="1"/>
        <v>27600</v>
      </c>
      <c r="AB2" s="6">
        <f t="shared" si="1"/>
        <v>28400</v>
      </c>
      <c r="AC2" s="6">
        <f t="shared" si="1"/>
        <v>29200</v>
      </c>
      <c r="AD2" s="6">
        <f t="shared" si="1"/>
        <v>30000</v>
      </c>
      <c r="AE2" s="6">
        <f t="shared" si="1"/>
        <v>30800</v>
      </c>
      <c r="AF2" s="6">
        <f t="shared" si="1"/>
        <v>31600</v>
      </c>
      <c r="AG2" s="6">
        <f t="shared" si="1"/>
        <v>32400</v>
      </c>
      <c r="AH2" s="6">
        <f t="shared" si="1"/>
        <v>33200</v>
      </c>
      <c r="AI2" s="6">
        <f t="shared" si="1"/>
        <v>34000</v>
      </c>
    </row>
    <row r="3" spans="2:35" s="42" customFormat="1" ht="15" customHeight="1">
      <c r="B3" s="119"/>
      <c r="C3" s="121" t="s">
        <v>58</v>
      </c>
      <c r="D3" s="122"/>
      <c r="E3" s="15">
        <f aca="true" t="shared" si="2" ref="E3:AI3">E1*15/100</f>
        <v>909</v>
      </c>
      <c r="F3" s="15">
        <f t="shared" si="2"/>
        <v>979.5</v>
      </c>
      <c r="G3" s="15">
        <f t="shared" si="2"/>
        <v>1050</v>
      </c>
      <c r="H3" s="15">
        <f t="shared" si="2"/>
        <v>1120.5</v>
      </c>
      <c r="I3" s="15">
        <f t="shared" si="2"/>
        <v>1191</v>
      </c>
      <c r="J3" s="15">
        <f t="shared" si="2"/>
        <v>1261.5</v>
      </c>
      <c r="K3" s="15">
        <f t="shared" si="2"/>
        <v>1332</v>
      </c>
      <c r="L3" s="15">
        <f t="shared" si="2"/>
        <v>1402.5</v>
      </c>
      <c r="M3" s="15">
        <f t="shared" si="2"/>
        <v>1473</v>
      </c>
      <c r="N3" s="15">
        <f t="shared" si="2"/>
        <v>1543.5</v>
      </c>
      <c r="O3" s="15">
        <f t="shared" si="2"/>
        <v>1614</v>
      </c>
      <c r="P3" s="15">
        <f t="shared" si="2"/>
        <v>1684.5</v>
      </c>
      <c r="Q3" s="15">
        <f t="shared" si="2"/>
        <v>1755</v>
      </c>
      <c r="R3" s="15">
        <f t="shared" si="2"/>
        <v>1825.5</v>
      </c>
      <c r="S3" s="15">
        <f t="shared" si="2"/>
        <v>1896</v>
      </c>
      <c r="T3" s="15">
        <f t="shared" si="2"/>
        <v>1966.5</v>
      </c>
      <c r="U3" s="15">
        <f t="shared" si="2"/>
        <v>2037</v>
      </c>
      <c r="V3" s="15">
        <f t="shared" si="2"/>
        <v>2107.5</v>
      </c>
      <c r="W3" s="15">
        <f t="shared" si="2"/>
        <v>2178</v>
      </c>
      <c r="X3" s="15">
        <f t="shared" si="2"/>
        <v>2248.5</v>
      </c>
      <c r="Y3" s="15">
        <f t="shared" si="2"/>
        <v>2319</v>
      </c>
      <c r="Z3" s="15">
        <f t="shared" si="2"/>
        <v>2389.5</v>
      </c>
      <c r="AA3" s="15">
        <f t="shared" si="2"/>
        <v>2460</v>
      </c>
      <c r="AB3" s="15">
        <f t="shared" si="2"/>
        <v>2530.5</v>
      </c>
      <c r="AC3" s="15">
        <f t="shared" si="2"/>
        <v>2601</v>
      </c>
      <c r="AD3" s="15">
        <f t="shared" si="2"/>
        <v>2671.5</v>
      </c>
      <c r="AE3" s="15">
        <f t="shared" si="2"/>
        <v>2742</v>
      </c>
      <c r="AF3" s="15">
        <f t="shared" si="2"/>
        <v>2812.5</v>
      </c>
      <c r="AG3" s="15">
        <f t="shared" si="2"/>
        <v>2883</v>
      </c>
      <c r="AH3" s="15">
        <f t="shared" si="2"/>
        <v>2953.5</v>
      </c>
      <c r="AI3" s="15">
        <f t="shared" si="2"/>
        <v>3024</v>
      </c>
    </row>
    <row r="4" spans="2:35" s="42" customFormat="1" ht="15" customHeight="1">
      <c r="B4" s="119"/>
      <c r="C4" s="121" t="s">
        <v>80</v>
      </c>
      <c r="D4" s="122"/>
      <c r="E4" s="15">
        <f>E2*20/100</f>
        <v>2000</v>
      </c>
      <c r="F4" s="15">
        <f aca="true" t="shared" si="3" ref="F4:AI4">F2*20/100</f>
        <v>2160</v>
      </c>
      <c r="G4" s="15">
        <f t="shared" si="3"/>
        <v>2320</v>
      </c>
      <c r="H4" s="15">
        <f t="shared" si="3"/>
        <v>2480</v>
      </c>
      <c r="I4" s="15">
        <f t="shared" si="3"/>
        <v>2640</v>
      </c>
      <c r="J4" s="15">
        <f t="shared" si="3"/>
        <v>2800</v>
      </c>
      <c r="K4" s="15">
        <f t="shared" si="3"/>
        <v>2960</v>
      </c>
      <c r="L4" s="15">
        <f t="shared" si="3"/>
        <v>3120</v>
      </c>
      <c r="M4" s="15">
        <f t="shared" si="3"/>
        <v>3280</v>
      </c>
      <c r="N4" s="15">
        <f t="shared" si="3"/>
        <v>3440</v>
      </c>
      <c r="O4" s="15">
        <f t="shared" si="3"/>
        <v>3600</v>
      </c>
      <c r="P4" s="15">
        <f t="shared" si="3"/>
        <v>3760</v>
      </c>
      <c r="Q4" s="15">
        <f t="shared" si="3"/>
        <v>3920</v>
      </c>
      <c r="R4" s="15">
        <f t="shared" si="3"/>
        <v>4080</v>
      </c>
      <c r="S4" s="15">
        <f t="shared" si="3"/>
        <v>4240</v>
      </c>
      <c r="T4" s="15">
        <f t="shared" si="3"/>
        <v>4400</v>
      </c>
      <c r="U4" s="15">
        <f t="shared" si="3"/>
        <v>4560</v>
      </c>
      <c r="V4" s="15">
        <f t="shared" si="3"/>
        <v>4720</v>
      </c>
      <c r="W4" s="15">
        <f t="shared" si="3"/>
        <v>4880</v>
      </c>
      <c r="X4" s="15">
        <f t="shared" si="3"/>
        <v>5040</v>
      </c>
      <c r="Y4" s="15">
        <f t="shared" si="3"/>
        <v>5200</v>
      </c>
      <c r="Z4" s="15">
        <f t="shared" si="3"/>
        <v>5360</v>
      </c>
      <c r="AA4" s="15">
        <f t="shared" si="3"/>
        <v>5520</v>
      </c>
      <c r="AB4" s="15">
        <f t="shared" si="3"/>
        <v>5680</v>
      </c>
      <c r="AC4" s="15">
        <f t="shared" si="3"/>
        <v>5840</v>
      </c>
      <c r="AD4" s="15">
        <f t="shared" si="3"/>
        <v>6000</v>
      </c>
      <c r="AE4" s="15">
        <f t="shared" si="3"/>
        <v>6160</v>
      </c>
      <c r="AF4" s="15">
        <f t="shared" si="3"/>
        <v>6320</v>
      </c>
      <c r="AG4" s="15">
        <f t="shared" si="3"/>
        <v>6480</v>
      </c>
      <c r="AH4" s="15">
        <f t="shared" si="3"/>
        <v>6640</v>
      </c>
      <c r="AI4" s="15">
        <f t="shared" si="3"/>
        <v>6800</v>
      </c>
    </row>
    <row r="5" spans="2:35" s="45" customFormat="1" ht="15" customHeight="1">
      <c r="B5" s="119"/>
      <c r="C5" s="200" t="s">
        <v>60</v>
      </c>
      <c r="D5" s="201"/>
      <c r="E5" s="41">
        <f>E4+E3+E2</f>
        <v>12909</v>
      </c>
      <c r="F5" s="41">
        <f aca="true" t="shared" si="4" ref="F5:AI5">F4+F3+F2</f>
        <v>13939.5</v>
      </c>
      <c r="G5" s="41">
        <f t="shared" si="4"/>
        <v>14970</v>
      </c>
      <c r="H5" s="41">
        <f t="shared" si="4"/>
        <v>16000.5</v>
      </c>
      <c r="I5" s="41">
        <f t="shared" si="4"/>
        <v>17031</v>
      </c>
      <c r="J5" s="41">
        <f t="shared" si="4"/>
        <v>18061.5</v>
      </c>
      <c r="K5" s="41">
        <f t="shared" si="4"/>
        <v>19092</v>
      </c>
      <c r="L5" s="41">
        <f t="shared" si="4"/>
        <v>20122.5</v>
      </c>
      <c r="M5" s="41">
        <f t="shared" si="4"/>
        <v>21153</v>
      </c>
      <c r="N5" s="41">
        <f t="shared" si="4"/>
        <v>22183.5</v>
      </c>
      <c r="O5" s="41">
        <f t="shared" si="4"/>
        <v>23214</v>
      </c>
      <c r="P5" s="41">
        <f t="shared" si="4"/>
        <v>24244.5</v>
      </c>
      <c r="Q5" s="41">
        <f t="shared" si="4"/>
        <v>25275</v>
      </c>
      <c r="R5" s="41">
        <f t="shared" si="4"/>
        <v>26305.5</v>
      </c>
      <c r="S5" s="41">
        <f t="shared" si="4"/>
        <v>27336</v>
      </c>
      <c r="T5" s="41">
        <f t="shared" si="4"/>
        <v>28366.5</v>
      </c>
      <c r="U5" s="41">
        <f t="shared" si="4"/>
        <v>29397</v>
      </c>
      <c r="V5" s="41">
        <f t="shared" si="4"/>
        <v>30427.5</v>
      </c>
      <c r="W5" s="41">
        <f t="shared" si="4"/>
        <v>31458</v>
      </c>
      <c r="X5" s="41">
        <f t="shared" si="4"/>
        <v>32488.5</v>
      </c>
      <c r="Y5" s="41">
        <f t="shared" si="4"/>
        <v>33519</v>
      </c>
      <c r="Z5" s="41">
        <f t="shared" si="4"/>
        <v>34549.5</v>
      </c>
      <c r="AA5" s="41">
        <f t="shared" si="4"/>
        <v>35580</v>
      </c>
      <c r="AB5" s="41">
        <f t="shared" si="4"/>
        <v>36610.5</v>
      </c>
      <c r="AC5" s="41">
        <f t="shared" si="4"/>
        <v>37641</v>
      </c>
      <c r="AD5" s="41">
        <f t="shared" si="4"/>
        <v>38671.5</v>
      </c>
      <c r="AE5" s="41">
        <f t="shared" si="4"/>
        <v>39702</v>
      </c>
      <c r="AF5" s="41">
        <f t="shared" si="4"/>
        <v>40732.5</v>
      </c>
      <c r="AG5" s="41">
        <f t="shared" si="4"/>
        <v>41763</v>
      </c>
      <c r="AH5" s="41">
        <f t="shared" si="4"/>
        <v>42793.5</v>
      </c>
      <c r="AI5" s="41">
        <f t="shared" si="4"/>
        <v>43824</v>
      </c>
    </row>
    <row r="6" spans="1:36" s="49" customFormat="1" ht="15" customHeight="1" thickBot="1">
      <c r="A6" s="49" t="s">
        <v>115</v>
      </c>
      <c r="B6" s="195">
        <v>16</v>
      </c>
      <c r="C6" s="198" t="s">
        <v>107</v>
      </c>
      <c r="D6" s="199"/>
      <c r="E6" s="50">
        <v>13000</v>
      </c>
      <c r="F6" s="50">
        <f>E6+1050</f>
        <v>14050</v>
      </c>
      <c r="G6" s="50">
        <f aca="true" t="shared" si="5" ref="G6:AI6">F6+1050</f>
        <v>15100</v>
      </c>
      <c r="H6" s="50">
        <f t="shared" si="5"/>
        <v>16150</v>
      </c>
      <c r="I6" s="50">
        <f t="shared" si="5"/>
        <v>17200</v>
      </c>
      <c r="J6" s="50">
        <f t="shared" si="5"/>
        <v>18250</v>
      </c>
      <c r="K6" s="50">
        <f t="shared" si="5"/>
        <v>19300</v>
      </c>
      <c r="L6" s="50">
        <f t="shared" si="5"/>
        <v>20350</v>
      </c>
      <c r="M6" s="50">
        <f t="shared" si="5"/>
        <v>21400</v>
      </c>
      <c r="N6" s="50">
        <f t="shared" si="5"/>
        <v>22450</v>
      </c>
      <c r="O6" s="50">
        <f t="shared" si="5"/>
        <v>23500</v>
      </c>
      <c r="P6" s="50">
        <f t="shared" si="5"/>
        <v>24550</v>
      </c>
      <c r="Q6" s="50">
        <f t="shared" si="5"/>
        <v>25600</v>
      </c>
      <c r="R6" s="50">
        <f t="shared" si="5"/>
        <v>26650</v>
      </c>
      <c r="S6" s="50">
        <f t="shared" si="5"/>
        <v>27700</v>
      </c>
      <c r="T6" s="50">
        <f t="shared" si="5"/>
        <v>28750</v>
      </c>
      <c r="U6" s="50">
        <f t="shared" si="5"/>
        <v>29800</v>
      </c>
      <c r="V6" s="50">
        <f t="shared" si="5"/>
        <v>30850</v>
      </c>
      <c r="W6" s="50">
        <f t="shared" si="5"/>
        <v>31900</v>
      </c>
      <c r="X6" s="50">
        <f t="shared" si="5"/>
        <v>32950</v>
      </c>
      <c r="Y6" s="50">
        <f t="shared" si="5"/>
        <v>34000</v>
      </c>
      <c r="Z6" s="50">
        <f t="shared" si="5"/>
        <v>35050</v>
      </c>
      <c r="AA6" s="50">
        <f t="shared" si="5"/>
        <v>36100</v>
      </c>
      <c r="AB6" s="50">
        <f t="shared" si="5"/>
        <v>37150</v>
      </c>
      <c r="AC6" s="50">
        <f t="shared" si="5"/>
        <v>38200</v>
      </c>
      <c r="AD6" s="50">
        <f t="shared" si="5"/>
        <v>39250</v>
      </c>
      <c r="AE6" s="50">
        <f t="shared" si="5"/>
        <v>40300</v>
      </c>
      <c r="AF6" s="50">
        <f t="shared" si="5"/>
        <v>41350</v>
      </c>
      <c r="AG6" s="50">
        <f t="shared" si="5"/>
        <v>42400</v>
      </c>
      <c r="AH6" s="50">
        <f t="shared" si="5"/>
        <v>43450</v>
      </c>
      <c r="AI6" s="50">
        <f t="shared" si="5"/>
        <v>44500</v>
      </c>
      <c r="AJ6" s="51"/>
    </row>
    <row r="7" spans="2:36" s="44" customFormat="1" ht="15" customHeight="1">
      <c r="B7" s="196"/>
      <c r="C7" s="191" t="s">
        <v>53</v>
      </c>
      <c r="D7" s="192"/>
      <c r="E7" s="56">
        <v>1818</v>
      </c>
      <c r="F7" s="56">
        <v>1819</v>
      </c>
      <c r="G7" s="56">
        <v>1820</v>
      </c>
      <c r="H7" s="56">
        <v>1821</v>
      </c>
      <c r="I7" s="56">
        <v>1822</v>
      </c>
      <c r="J7" s="56">
        <v>1823</v>
      </c>
      <c r="K7" s="56">
        <v>1824</v>
      </c>
      <c r="L7" s="56">
        <v>1825</v>
      </c>
      <c r="M7" s="56">
        <v>1826</v>
      </c>
      <c r="N7" s="56">
        <v>1827</v>
      </c>
      <c r="O7" s="56">
        <v>1828</v>
      </c>
      <c r="P7" s="56">
        <v>1829</v>
      </c>
      <c r="Q7" s="56">
        <v>1830</v>
      </c>
      <c r="R7" s="56">
        <v>1831</v>
      </c>
      <c r="S7" s="56">
        <v>1832</v>
      </c>
      <c r="T7" s="56">
        <v>1833</v>
      </c>
      <c r="U7" s="56">
        <v>1834</v>
      </c>
      <c r="V7" s="56">
        <v>1835</v>
      </c>
      <c r="W7" s="56">
        <v>1836</v>
      </c>
      <c r="X7" s="56">
        <v>1837</v>
      </c>
      <c r="Y7" s="56">
        <v>1838</v>
      </c>
      <c r="Z7" s="56">
        <v>1839</v>
      </c>
      <c r="AA7" s="56">
        <v>1840</v>
      </c>
      <c r="AB7" s="56">
        <v>1841</v>
      </c>
      <c r="AC7" s="56">
        <v>1842</v>
      </c>
      <c r="AD7" s="56">
        <v>1843</v>
      </c>
      <c r="AE7" s="56">
        <v>1844</v>
      </c>
      <c r="AF7" s="56">
        <v>1845</v>
      </c>
      <c r="AG7" s="56">
        <v>1846</v>
      </c>
      <c r="AH7" s="56">
        <v>1847</v>
      </c>
      <c r="AI7" s="56">
        <v>1848</v>
      </c>
      <c r="AJ7" s="48"/>
    </row>
    <row r="8" spans="2:36" s="44" customFormat="1" ht="15" customHeight="1">
      <c r="B8" s="196"/>
      <c r="C8" s="191" t="s">
        <v>54</v>
      </c>
      <c r="D8" s="192"/>
      <c r="E8" s="56">
        <v>1250</v>
      </c>
      <c r="F8" s="52">
        <v>1250</v>
      </c>
      <c r="G8" s="56">
        <f aca="true" t="shared" si="6" ref="G8:AI8">G1*15/100</f>
        <v>1050</v>
      </c>
      <c r="H8" s="52">
        <f t="shared" si="6"/>
        <v>1120.5</v>
      </c>
      <c r="I8" s="56">
        <f t="shared" si="6"/>
        <v>1191</v>
      </c>
      <c r="J8" s="52">
        <f t="shared" si="6"/>
        <v>1261.5</v>
      </c>
      <c r="K8" s="56">
        <f t="shared" si="6"/>
        <v>1332</v>
      </c>
      <c r="L8" s="52">
        <f t="shared" si="6"/>
        <v>1402.5</v>
      </c>
      <c r="M8" s="56">
        <f t="shared" si="6"/>
        <v>1473</v>
      </c>
      <c r="N8" s="52">
        <f t="shared" si="6"/>
        <v>1543.5</v>
      </c>
      <c r="O8" s="56">
        <f t="shared" si="6"/>
        <v>1614</v>
      </c>
      <c r="P8" s="52">
        <f t="shared" si="6"/>
        <v>1684.5</v>
      </c>
      <c r="Q8" s="56">
        <f t="shared" si="6"/>
        <v>1755</v>
      </c>
      <c r="R8" s="52">
        <f t="shared" si="6"/>
        <v>1825.5</v>
      </c>
      <c r="S8" s="56">
        <f t="shared" si="6"/>
        <v>1896</v>
      </c>
      <c r="T8" s="52">
        <f t="shared" si="6"/>
        <v>1966.5</v>
      </c>
      <c r="U8" s="56">
        <f t="shared" si="6"/>
        <v>2037</v>
      </c>
      <c r="V8" s="52">
        <f t="shared" si="6"/>
        <v>2107.5</v>
      </c>
      <c r="W8" s="56">
        <f t="shared" si="6"/>
        <v>2178</v>
      </c>
      <c r="X8" s="52">
        <f t="shared" si="6"/>
        <v>2248.5</v>
      </c>
      <c r="Y8" s="56">
        <f t="shared" si="6"/>
        <v>2319</v>
      </c>
      <c r="Z8" s="52">
        <f t="shared" si="6"/>
        <v>2389.5</v>
      </c>
      <c r="AA8" s="56">
        <f t="shared" si="6"/>
        <v>2460</v>
      </c>
      <c r="AB8" s="52">
        <f t="shared" si="6"/>
        <v>2530.5</v>
      </c>
      <c r="AC8" s="56">
        <f t="shared" si="6"/>
        <v>2601</v>
      </c>
      <c r="AD8" s="52">
        <f t="shared" si="6"/>
        <v>2671.5</v>
      </c>
      <c r="AE8" s="56">
        <f t="shared" si="6"/>
        <v>2742</v>
      </c>
      <c r="AF8" s="52">
        <f t="shared" si="6"/>
        <v>2812.5</v>
      </c>
      <c r="AG8" s="56">
        <f t="shared" si="6"/>
        <v>2883</v>
      </c>
      <c r="AH8" s="52">
        <f t="shared" si="6"/>
        <v>2953.5</v>
      </c>
      <c r="AI8" s="56">
        <f t="shared" si="6"/>
        <v>3024</v>
      </c>
      <c r="AJ8" s="48"/>
    </row>
    <row r="9" spans="2:36" s="44" customFormat="1" ht="15" customHeight="1">
      <c r="B9" s="196"/>
      <c r="C9" s="53"/>
      <c r="D9" s="54"/>
      <c r="E9" s="52"/>
      <c r="F9" s="52"/>
      <c r="G9" s="52">
        <f>G8*25/100</f>
        <v>262.5</v>
      </c>
      <c r="H9" s="52">
        <f aca="true" t="shared" si="7" ref="H9:AI9">H8*25/100</f>
        <v>280.125</v>
      </c>
      <c r="I9" s="52">
        <f t="shared" si="7"/>
        <v>297.75</v>
      </c>
      <c r="J9" s="52">
        <f t="shared" si="7"/>
        <v>315.375</v>
      </c>
      <c r="K9" s="52">
        <f t="shared" si="7"/>
        <v>333</v>
      </c>
      <c r="L9" s="52">
        <f t="shared" si="7"/>
        <v>350.625</v>
      </c>
      <c r="M9" s="52">
        <f t="shared" si="7"/>
        <v>368.25</v>
      </c>
      <c r="N9" s="52">
        <f t="shared" si="7"/>
        <v>385.875</v>
      </c>
      <c r="O9" s="52">
        <f t="shared" si="7"/>
        <v>403.5</v>
      </c>
      <c r="P9" s="52">
        <f t="shared" si="7"/>
        <v>421.125</v>
      </c>
      <c r="Q9" s="52">
        <f t="shared" si="7"/>
        <v>438.75</v>
      </c>
      <c r="R9" s="52">
        <f t="shared" si="7"/>
        <v>456.375</v>
      </c>
      <c r="S9" s="52">
        <f t="shared" si="7"/>
        <v>474</v>
      </c>
      <c r="T9" s="52">
        <f t="shared" si="7"/>
        <v>491.625</v>
      </c>
      <c r="U9" s="52">
        <f t="shared" si="7"/>
        <v>509.25</v>
      </c>
      <c r="V9" s="52">
        <f t="shared" si="7"/>
        <v>526.875</v>
      </c>
      <c r="W9" s="52">
        <f t="shared" si="7"/>
        <v>544.5</v>
      </c>
      <c r="X9" s="52">
        <f t="shared" si="7"/>
        <v>562.125</v>
      </c>
      <c r="Y9" s="52">
        <f t="shared" si="7"/>
        <v>579.75</v>
      </c>
      <c r="Z9" s="52">
        <f t="shared" si="7"/>
        <v>597.375</v>
      </c>
      <c r="AA9" s="52">
        <f t="shared" si="7"/>
        <v>615</v>
      </c>
      <c r="AB9" s="52">
        <f t="shared" si="7"/>
        <v>632.625</v>
      </c>
      <c r="AC9" s="52">
        <f t="shared" si="7"/>
        <v>650.25</v>
      </c>
      <c r="AD9" s="52">
        <f t="shared" si="7"/>
        <v>667.875</v>
      </c>
      <c r="AE9" s="52">
        <f t="shared" si="7"/>
        <v>685.5</v>
      </c>
      <c r="AF9" s="52">
        <f t="shared" si="7"/>
        <v>703.125</v>
      </c>
      <c r="AG9" s="52">
        <f t="shared" si="7"/>
        <v>720.75</v>
      </c>
      <c r="AH9" s="52">
        <f t="shared" si="7"/>
        <v>738.375</v>
      </c>
      <c r="AI9" s="52">
        <f t="shared" si="7"/>
        <v>756</v>
      </c>
      <c r="AJ9" s="48"/>
    </row>
    <row r="10" spans="2:36" s="44" customFormat="1" ht="15" customHeight="1">
      <c r="B10" s="196"/>
      <c r="C10" s="53"/>
      <c r="D10" s="54"/>
      <c r="E10" s="56"/>
      <c r="F10" s="56"/>
      <c r="G10" s="52">
        <f aca="true" t="shared" si="8" ref="G10:AI10">G9+G8</f>
        <v>1312.5</v>
      </c>
      <c r="H10" s="52">
        <f t="shared" si="8"/>
        <v>1400.625</v>
      </c>
      <c r="I10" s="52">
        <f t="shared" si="8"/>
        <v>1488.75</v>
      </c>
      <c r="J10" s="52">
        <f t="shared" si="8"/>
        <v>1576.875</v>
      </c>
      <c r="K10" s="52">
        <f t="shared" si="8"/>
        <v>1665</v>
      </c>
      <c r="L10" s="52">
        <f t="shared" si="8"/>
        <v>1753.125</v>
      </c>
      <c r="M10" s="52">
        <f t="shared" si="8"/>
        <v>1841.25</v>
      </c>
      <c r="N10" s="52">
        <f t="shared" si="8"/>
        <v>1929.375</v>
      </c>
      <c r="O10" s="52">
        <f t="shared" si="8"/>
        <v>2017.5</v>
      </c>
      <c r="P10" s="52">
        <f t="shared" si="8"/>
        <v>2105.625</v>
      </c>
      <c r="Q10" s="52">
        <f t="shared" si="8"/>
        <v>2193.75</v>
      </c>
      <c r="R10" s="52">
        <f t="shared" si="8"/>
        <v>2281.875</v>
      </c>
      <c r="S10" s="52">
        <f t="shared" si="8"/>
        <v>2370</v>
      </c>
      <c r="T10" s="52">
        <f t="shared" si="8"/>
        <v>2458.125</v>
      </c>
      <c r="U10" s="52">
        <f t="shared" si="8"/>
        <v>2546.25</v>
      </c>
      <c r="V10" s="52">
        <f t="shared" si="8"/>
        <v>2634.375</v>
      </c>
      <c r="W10" s="52">
        <f t="shared" si="8"/>
        <v>2722.5</v>
      </c>
      <c r="X10" s="52">
        <f t="shared" si="8"/>
        <v>2810.625</v>
      </c>
      <c r="Y10" s="52">
        <f t="shared" si="8"/>
        <v>2898.75</v>
      </c>
      <c r="Z10" s="52">
        <f t="shared" si="8"/>
        <v>2986.875</v>
      </c>
      <c r="AA10" s="52">
        <f t="shared" si="8"/>
        <v>3075</v>
      </c>
      <c r="AB10" s="52">
        <f t="shared" si="8"/>
        <v>3163.125</v>
      </c>
      <c r="AC10" s="52">
        <f t="shared" si="8"/>
        <v>3251.25</v>
      </c>
      <c r="AD10" s="52">
        <f t="shared" si="8"/>
        <v>3339.375</v>
      </c>
      <c r="AE10" s="52">
        <f t="shared" si="8"/>
        <v>3427.5</v>
      </c>
      <c r="AF10" s="52">
        <f t="shared" si="8"/>
        <v>3515.625</v>
      </c>
      <c r="AG10" s="52">
        <f t="shared" si="8"/>
        <v>3603.75</v>
      </c>
      <c r="AH10" s="52">
        <f t="shared" si="8"/>
        <v>3691.875</v>
      </c>
      <c r="AI10" s="52">
        <f t="shared" si="8"/>
        <v>3780</v>
      </c>
      <c r="AJ10" s="48"/>
    </row>
    <row r="11" spans="2:36" s="44" customFormat="1" ht="15" customHeight="1">
      <c r="B11" s="196"/>
      <c r="C11" s="191" t="s">
        <v>81</v>
      </c>
      <c r="D11" s="192"/>
      <c r="E11" s="56">
        <f aca="true" t="shared" si="9" ref="E11:AI11">E1/2</f>
        <v>3030</v>
      </c>
      <c r="F11" s="56">
        <f t="shared" si="9"/>
        <v>3265</v>
      </c>
      <c r="G11" s="56">
        <f t="shared" si="9"/>
        <v>3500</v>
      </c>
      <c r="H11" s="56">
        <f t="shared" si="9"/>
        <v>3735</v>
      </c>
      <c r="I11" s="56">
        <f t="shared" si="9"/>
        <v>3970</v>
      </c>
      <c r="J11" s="56">
        <f t="shared" si="9"/>
        <v>4205</v>
      </c>
      <c r="K11" s="56">
        <f t="shared" si="9"/>
        <v>4440</v>
      </c>
      <c r="L11" s="56">
        <f t="shared" si="9"/>
        <v>4675</v>
      </c>
      <c r="M11" s="56">
        <f t="shared" si="9"/>
        <v>4910</v>
      </c>
      <c r="N11" s="56">
        <f t="shared" si="9"/>
        <v>5145</v>
      </c>
      <c r="O11" s="56">
        <f t="shared" si="9"/>
        <v>5380</v>
      </c>
      <c r="P11" s="56">
        <f t="shared" si="9"/>
        <v>5615</v>
      </c>
      <c r="Q11" s="56">
        <f t="shared" si="9"/>
        <v>5850</v>
      </c>
      <c r="R11" s="56">
        <f t="shared" si="9"/>
        <v>6085</v>
      </c>
      <c r="S11" s="56">
        <f t="shared" si="9"/>
        <v>6320</v>
      </c>
      <c r="T11" s="56">
        <f t="shared" si="9"/>
        <v>6555</v>
      </c>
      <c r="U11" s="56">
        <f t="shared" si="9"/>
        <v>6790</v>
      </c>
      <c r="V11" s="56">
        <f t="shared" si="9"/>
        <v>7025</v>
      </c>
      <c r="W11" s="56">
        <f t="shared" si="9"/>
        <v>7260</v>
      </c>
      <c r="X11" s="56">
        <f t="shared" si="9"/>
        <v>7495</v>
      </c>
      <c r="Y11" s="56">
        <f t="shared" si="9"/>
        <v>7730</v>
      </c>
      <c r="Z11" s="56">
        <f t="shared" si="9"/>
        <v>7965</v>
      </c>
      <c r="AA11" s="56">
        <f t="shared" si="9"/>
        <v>8200</v>
      </c>
      <c r="AB11" s="56">
        <f t="shared" si="9"/>
        <v>8435</v>
      </c>
      <c r="AC11" s="56">
        <f t="shared" si="9"/>
        <v>8670</v>
      </c>
      <c r="AD11" s="56">
        <f t="shared" si="9"/>
        <v>8905</v>
      </c>
      <c r="AE11" s="56">
        <f t="shared" si="9"/>
        <v>9140</v>
      </c>
      <c r="AF11" s="56">
        <f t="shared" si="9"/>
        <v>9375</v>
      </c>
      <c r="AG11" s="56">
        <f t="shared" si="9"/>
        <v>9610</v>
      </c>
      <c r="AH11" s="56">
        <f t="shared" si="9"/>
        <v>9845</v>
      </c>
      <c r="AI11" s="56">
        <f t="shared" si="9"/>
        <v>10080</v>
      </c>
      <c r="AJ11" s="48"/>
    </row>
    <row r="12" spans="2:36" s="44" customFormat="1" ht="15" customHeight="1">
      <c r="B12" s="196"/>
      <c r="C12" s="191" t="s">
        <v>82</v>
      </c>
      <c r="D12" s="192"/>
      <c r="E12" s="56">
        <v>5000</v>
      </c>
      <c r="F12" s="56">
        <v>5000</v>
      </c>
      <c r="G12" s="56">
        <v>5000</v>
      </c>
      <c r="H12" s="56">
        <v>5000</v>
      </c>
      <c r="I12" s="56">
        <v>5000</v>
      </c>
      <c r="J12" s="56">
        <v>5000</v>
      </c>
      <c r="K12" s="56">
        <v>5000</v>
      </c>
      <c r="L12" s="56">
        <v>5000</v>
      </c>
      <c r="M12" s="56">
        <v>5000</v>
      </c>
      <c r="N12" s="56">
        <v>5000</v>
      </c>
      <c r="O12" s="56">
        <v>5000</v>
      </c>
      <c r="P12" s="56">
        <v>5000</v>
      </c>
      <c r="Q12" s="56">
        <v>5000</v>
      </c>
      <c r="R12" s="56">
        <v>5000</v>
      </c>
      <c r="S12" s="56">
        <v>5000</v>
      </c>
      <c r="T12" s="56">
        <v>5000</v>
      </c>
      <c r="U12" s="56">
        <v>5000</v>
      </c>
      <c r="V12" s="56">
        <v>5000</v>
      </c>
      <c r="W12" s="56">
        <v>5000</v>
      </c>
      <c r="X12" s="56">
        <v>5000</v>
      </c>
      <c r="Y12" s="56">
        <v>5000</v>
      </c>
      <c r="Z12" s="56">
        <v>5000</v>
      </c>
      <c r="AA12" s="56">
        <v>5000</v>
      </c>
      <c r="AB12" s="56">
        <v>5000</v>
      </c>
      <c r="AC12" s="56">
        <v>5000</v>
      </c>
      <c r="AD12" s="56">
        <v>5000</v>
      </c>
      <c r="AE12" s="56">
        <v>5000</v>
      </c>
      <c r="AF12" s="56">
        <v>5000</v>
      </c>
      <c r="AG12" s="56">
        <v>5000</v>
      </c>
      <c r="AH12" s="56">
        <v>5000</v>
      </c>
      <c r="AI12" s="56">
        <v>5000</v>
      </c>
      <c r="AJ12" s="48"/>
    </row>
    <row r="13" spans="2:36" s="44" customFormat="1" ht="15" customHeight="1">
      <c r="B13" s="196"/>
      <c r="C13" s="191" t="s">
        <v>83</v>
      </c>
      <c r="D13" s="192"/>
      <c r="E13" s="56">
        <v>0</v>
      </c>
      <c r="F13" s="56">
        <v>0</v>
      </c>
      <c r="G13" s="56">
        <v>0</v>
      </c>
      <c r="H13" s="56">
        <v>0</v>
      </c>
      <c r="I13" s="56">
        <v>0</v>
      </c>
      <c r="J13" s="56">
        <v>0</v>
      </c>
      <c r="K13" s="56">
        <v>0</v>
      </c>
      <c r="L13" s="56">
        <v>0</v>
      </c>
      <c r="M13" s="56">
        <v>0</v>
      </c>
      <c r="N13" s="56">
        <v>0</v>
      </c>
      <c r="O13" s="56">
        <v>0</v>
      </c>
      <c r="P13" s="56">
        <v>0</v>
      </c>
      <c r="Q13" s="56">
        <v>0</v>
      </c>
      <c r="R13" s="56">
        <v>0</v>
      </c>
      <c r="S13" s="56">
        <v>0</v>
      </c>
      <c r="T13" s="56">
        <v>0</v>
      </c>
      <c r="U13" s="56">
        <v>0</v>
      </c>
      <c r="V13" s="56">
        <v>0</v>
      </c>
      <c r="W13" s="56">
        <v>0</v>
      </c>
      <c r="X13" s="56">
        <v>0</v>
      </c>
      <c r="Y13" s="56">
        <v>0</v>
      </c>
      <c r="Z13" s="56">
        <v>0</v>
      </c>
      <c r="AA13" s="56">
        <v>0</v>
      </c>
      <c r="AB13" s="56">
        <v>0</v>
      </c>
      <c r="AC13" s="56">
        <v>0</v>
      </c>
      <c r="AD13" s="56">
        <v>0</v>
      </c>
      <c r="AE13" s="56">
        <v>0</v>
      </c>
      <c r="AF13" s="56">
        <v>0</v>
      </c>
      <c r="AG13" s="56">
        <v>0</v>
      </c>
      <c r="AH13" s="56">
        <v>0</v>
      </c>
      <c r="AI13" s="56">
        <v>0</v>
      </c>
      <c r="AJ13" s="48"/>
    </row>
    <row r="14" spans="2:36" s="44" customFormat="1" ht="15" customHeight="1">
      <c r="B14" s="196"/>
      <c r="C14" s="191" t="s">
        <v>55</v>
      </c>
      <c r="D14" s="192"/>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c r="AH14" s="56">
        <v>0</v>
      </c>
      <c r="AI14" s="56">
        <v>0</v>
      </c>
      <c r="AJ14" s="48"/>
    </row>
    <row r="15" spans="2:36" s="44" customFormat="1" ht="15" customHeight="1">
      <c r="B15" s="196"/>
      <c r="C15" s="191" t="s">
        <v>84</v>
      </c>
      <c r="D15" s="192"/>
      <c r="E15" s="56">
        <v>0</v>
      </c>
      <c r="F15" s="56">
        <v>0</v>
      </c>
      <c r="G15" s="56">
        <v>0</v>
      </c>
      <c r="H15" s="56">
        <v>0</v>
      </c>
      <c r="I15" s="56">
        <v>0</v>
      </c>
      <c r="J15" s="56">
        <v>0</v>
      </c>
      <c r="K15" s="56">
        <v>0</v>
      </c>
      <c r="L15" s="56">
        <v>0</v>
      </c>
      <c r="M15" s="56">
        <v>0</v>
      </c>
      <c r="N15" s="56">
        <v>0</v>
      </c>
      <c r="O15" s="56">
        <v>0</v>
      </c>
      <c r="P15" s="56">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56">
        <v>0</v>
      </c>
      <c r="AH15" s="56">
        <v>0</v>
      </c>
      <c r="AI15" s="56">
        <v>0</v>
      </c>
      <c r="AJ15" s="48"/>
    </row>
    <row r="16" spans="2:36" s="44" customFormat="1" ht="15" customHeight="1">
      <c r="B16" s="196"/>
      <c r="C16" s="191" t="s">
        <v>66</v>
      </c>
      <c r="D16" s="192"/>
      <c r="E16" s="56">
        <v>0</v>
      </c>
      <c r="F16" s="56">
        <v>0</v>
      </c>
      <c r="G16" s="56">
        <v>0</v>
      </c>
      <c r="H16" s="56">
        <v>0</v>
      </c>
      <c r="I16" s="56">
        <v>0</v>
      </c>
      <c r="J16" s="56">
        <v>0</v>
      </c>
      <c r="K16" s="56">
        <v>0</v>
      </c>
      <c r="L16" s="56">
        <v>0</v>
      </c>
      <c r="M16" s="56">
        <v>0</v>
      </c>
      <c r="N16" s="56">
        <v>0</v>
      </c>
      <c r="O16" s="56">
        <v>0</v>
      </c>
      <c r="P16" s="56">
        <v>0</v>
      </c>
      <c r="Q16" s="56">
        <v>0</v>
      </c>
      <c r="R16" s="56">
        <v>0</v>
      </c>
      <c r="S16" s="56">
        <v>0</v>
      </c>
      <c r="T16" s="56">
        <v>0</v>
      </c>
      <c r="U16" s="56">
        <v>0</v>
      </c>
      <c r="V16" s="56">
        <v>0</v>
      </c>
      <c r="W16" s="56">
        <v>0</v>
      </c>
      <c r="X16" s="56">
        <v>0</v>
      </c>
      <c r="Y16" s="56">
        <v>0</v>
      </c>
      <c r="Z16" s="56">
        <v>0</v>
      </c>
      <c r="AA16" s="56">
        <v>0</v>
      </c>
      <c r="AB16" s="56">
        <v>0</v>
      </c>
      <c r="AC16" s="56">
        <v>0</v>
      </c>
      <c r="AD16" s="56">
        <v>0</v>
      </c>
      <c r="AE16" s="56">
        <v>0</v>
      </c>
      <c r="AF16" s="56">
        <v>0</v>
      </c>
      <c r="AG16" s="56">
        <v>0</v>
      </c>
      <c r="AH16" s="56">
        <v>0</v>
      </c>
      <c r="AI16" s="56">
        <v>0</v>
      </c>
      <c r="AJ16" s="48"/>
    </row>
    <row r="17" spans="2:36" s="44" customFormat="1" ht="15" customHeight="1">
      <c r="B17" s="196"/>
      <c r="C17" s="191" t="s">
        <v>85</v>
      </c>
      <c r="D17" s="192"/>
      <c r="E17" s="56">
        <v>0</v>
      </c>
      <c r="F17" s="56">
        <v>0</v>
      </c>
      <c r="G17" s="56">
        <v>0</v>
      </c>
      <c r="H17" s="56">
        <v>0</v>
      </c>
      <c r="I17" s="56">
        <v>0</v>
      </c>
      <c r="J17" s="56">
        <v>0</v>
      </c>
      <c r="K17" s="56">
        <v>0</v>
      </c>
      <c r="L17" s="56">
        <v>0</v>
      </c>
      <c r="M17" s="56">
        <v>0</v>
      </c>
      <c r="N17" s="56">
        <v>0</v>
      </c>
      <c r="O17" s="56">
        <v>0</v>
      </c>
      <c r="P17" s="56">
        <v>0</v>
      </c>
      <c r="Q17" s="56">
        <v>0</v>
      </c>
      <c r="R17" s="56">
        <v>0</v>
      </c>
      <c r="S17" s="56">
        <v>0</v>
      </c>
      <c r="T17" s="56">
        <v>0</v>
      </c>
      <c r="U17" s="56">
        <v>0</v>
      </c>
      <c r="V17" s="56">
        <v>0</v>
      </c>
      <c r="W17" s="56">
        <v>0</v>
      </c>
      <c r="X17" s="56">
        <v>0</v>
      </c>
      <c r="Y17" s="56">
        <v>0</v>
      </c>
      <c r="Z17" s="56">
        <v>0</v>
      </c>
      <c r="AA17" s="56">
        <v>0</v>
      </c>
      <c r="AB17" s="56">
        <v>0</v>
      </c>
      <c r="AC17" s="56">
        <v>0</v>
      </c>
      <c r="AD17" s="56">
        <v>0</v>
      </c>
      <c r="AE17" s="56">
        <v>0</v>
      </c>
      <c r="AF17" s="56">
        <v>0</v>
      </c>
      <c r="AG17" s="56">
        <v>0</v>
      </c>
      <c r="AH17" s="56">
        <v>0</v>
      </c>
      <c r="AI17" s="56">
        <v>0</v>
      </c>
      <c r="AJ17" s="48"/>
    </row>
    <row r="18" spans="2:36" s="44" customFormat="1" ht="15" customHeight="1">
      <c r="B18" s="196"/>
      <c r="C18" s="191" t="s">
        <v>86</v>
      </c>
      <c r="D18" s="192"/>
      <c r="E18" s="56">
        <v>1000</v>
      </c>
      <c r="F18" s="56">
        <v>1000</v>
      </c>
      <c r="G18" s="56">
        <v>1000</v>
      </c>
      <c r="H18" s="56">
        <v>1000</v>
      </c>
      <c r="I18" s="56">
        <v>1000</v>
      </c>
      <c r="J18" s="56">
        <v>1000</v>
      </c>
      <c r="K18" s="56">
        <v>1000</v>
      </c>
      <c r="L18" s="56">
        <v>1000</v>
      </c>
      <c r="M18" s="56">
        <v>1000</v>
      </c>
      <c r="N18" s="56">
        <v>1000</v>
      </c>
      <c r="O18" s="56">
        <v>1000</v>
      </c>
      <c r="P18" s="56">
        <v>1000</v>
      </c>
      <c r="Q18" s="56">
        <v>1000</v>
      </c>
      <c r="R18" s="56">
        <v>1000</v>
      </c>
      <c r="S18" s="56">
        <v>1000</v>
      </c>
      <c r="T18" s="56">
        <v>1000</v>
      </c>
      <c r="U18" s="56">
        <v>1000</v>
      </c>
      <c r="V18" s="56">
        <v>1000</v>
      </c>
      <c r="W18" s="56">
        <v>1000</v>
      </c>
      <c r="X18" s="56">
        <v>1000</v>
      </c>
      <c r="Y18" s="56">
        <v>1000</v>
      </c>
      <c r="Z18" s="56">
        <v>1000</v>
      </c>
      <c r="AA18" s="56">
        <v>1000</v>
      </c>
      <c r="AB18" s="56">
        <v>1000</v>
      </c>
      <c r="AC18" s="56">
        <v>1000</v>
      </c>
      <c r="AD18" s="56">
        <v>1000</v>
      </c>
      <c r="AE18" s="56">
        <v>1000</v>
      </c>
      <c r="AF18" s="56">
        <v>1000</v>
      </c>
      <c r="AG18" s="56">
        <v>1000</v>
      </c>
      <c r="AH18" s="56">
        <v>1000</v>
      </c>
      <c r="AI18" s="56">
        <v>1000</v>
      </c>
      <c r="AJ18" s="48"/>
    </row>
    <row r="19" spans="2:36" s="44" customFormat="1" ht="15" customHeight="1">
      <c r="B19" s="196"/>
      <c r="C19" s="191" t="s">
        <v>114</v>
      </c>
      <c r="D19" s="192"/>
      <c r="E19" s="56">
        <f>E2*10/100</f>
        <v>1000</v>
      </c>
      <c r="F19" s="56">
        <f aca="true" t="shared" si="10" ref="F19:AI19">F2*10/100</f>
        <v>1080</v>
      </c>
      <c r="G19" s="56">
        <f t="shared" si="10"/>
        <v>1160</v>
      </c>
      <c r="H19" s="56">
        <f t="shared" si="10"/>
        <v>1240</v>
      </c>
      <c r="I19" s="56">
        <f t="shared" si="10"/>
        <v>1320</v>
      </c>
      <c r="J19" s="56">
        <f t="shared" si="10"/>
        <v>1400</v>
      </c>
      <c r="K19" s="56">
        <f t="shared" si="10"/>
        <v>1480</v>
      </c>
      <c r="L19" s="56">
        <f t="shared" si="10"/>
        <v>1560</v>
      </c>
      <c r="M19" s="56">
        <f t="shared" si="10"/>
        <v>1640</v>
      </c>
      <c r="N19" s="56">
        <f t="shared" si="10"/>
        <v>1720</v>
      </c>
      <c r="O19" s="56">
        <f t="shared" si="10"/>
        <v>1800</v>
      </c>
      <c r="P19" s="56">
        <f t="shared" si="10"/>
        <v>1880</v>
      </c>
      <c r="Q19" s="56">
        <f t="shared" si="10"/>
        <v>1960</v>
      </c>
      <c r="R19" s="56">
        <f t="shared" si="10"/>
        <v>2040</v>
      </c>
      <c r="S19" s="56">
        <f t="shared" si="10"/>
        <v>2120</v>
      </c>
      <c r="T19" s="56">
        <f t="shared" si="10"/>
        <v>2200</v>
      </c>
      <c r="U19" s="56">
        <f t="shared" si="10"/>
        <v>2280</v>
      </c>
      <c r="V19" s="56">
        <f t="shared" si="10"/>
        <v>2360</v>
      </c>
      <c r="W19" s="56">
        <f t="shared" si="10"/>
        <v>2440</v>
      </c>
      <c r="X19" s="56">
        <f t="shared" si="10"/>
        <v>2520</v>
      </c>
      <c r="Y19" s="56">
        <f t="shared" si="10"/>
        <v>2600</v>
      </c>
      <c r="Z19" s="56">
        <f t="shared" si="10"/>
        <v>2680</v>
      </c>
      <c r="AA19" s="56">
        <f t="shared" si="10"/>
        <v>2760</v>
      </c>
      <c r="AB19" s="56">
        <f t="shared" si="10"/>
        <v>2840</v>
      </c>
      <c r="AC19" s="56">
        <f t="shared" si="10"/>
        <v>2920</v>
      </c>
      <c r="AD19" s="56">
        <f t="shared" si="10"/>
        <v>3000</v>
      </c>
      <c r="AE19" s="56">
        <f t="shared" si="10"/>
        <v>3080</v>
      </c>
      <c r="AF19" s="56">
        <f t="shared" si="10"/>
        <v>3160</v>
      </c>
      <c r="AG19" s="56">
        <f t="shared" si="10"/>
        <v>3240</v>
      </c>
      <c r="AH19" s="56">
        <f t="shared" si="10"/>
        <v>3320</v>
      </c>
      <c r="AI19" s="56">
        <f t="shared" si="10"/>
        <v>3400</v>
      </c>
      <c r="AJ19" s="48"/>
    </row>
    <row r="20" spans="2:36" s="44" customFormat="1" ht="15" customHeight="1">
      <c r="B20" s="196"/>
      <c r="C20" s="191" t="s">
        <v>89</v>
      </c>
      <c r="D20" s="192"/>
      <c r="E20" s="56">
        <f>E19</f>
        <v>1000</v>
      </c>
      <c r="F20" s="56">
        <f aca="true" t="shared" si="11" ref="F20:AI20">F19</f>
        <v>1080</v>
      </c>
      <c r="G20" s="56">
        <f t="shared" si="11"/>
        <v>1160</v>
      </c>
      <c r="H20" s="56">
        <f t="shared" si="11"/>
        <v>1240</v>
      </c>
      <c r="I20" s="56">
        <f t="shared" si="11"/>
        <v>1320</v>
      </c>
      <c r="J20" s="56">
        <f t="shared" si="11"/>
        <v>1400</v>
      </c>
      <c r="K20" s="56">
        <f t="shared" si="11"/>
        <v>1480</v>
      </c>
      <c r="L20" s="56">
        <f t="shared" si="11"/>
        <v>1560</v>
      </c>
      <c r="M20" s="56">
        <f t="shared" si="11"/>
        <v>1640</v>
      </c>
      <c r="N20" s="56">
        <f t="shared" si="11"/>
        <v>1720</v>
      </c>
      <c r="O20" s="56">
        <f t="shared" si="11"/>
        <v>1800</v>
      </c>
      <c r="P20" s="56">
        <f t="shared" si="11"/>
        <v>1880</v>
      </c>
      <c r="Q20" s="56">
        <f t="shared" si="11"/>
        <v>1960</v>
      </c>
      <c r="R20" s="56">
        <f t="shared" si="11"/>
        <v>2040</v>
      </c>
      <c r="S20" s="56">
        <f t="shared" si="11"/>
        <v>2120</v>
      </c>
      <c r="T20" s="56">
        <f t="shared" si="11"/>
        <v>2200</v>
      </c>
      <c r="U20" s="56">
        <f t="shared" si="11"/>
        <v>2280</v>
      </c>
      <c r="V20" s="56">
        <f t="shared" si="11"/>
        <v>2360</v>
      </c>
      <c r="W20" s="56">
        <f t="shared" si="11"/>
        <v>2440</v>
      </c>
      <c r="X20" s="56">
        <f t="shared" si="11"/>
        <v>2520</v>
      </c>
      <c r="Y20" s="56">
        <f t="shared" si="11"/>
        <v>2600</v>
      </c>
      <c r="Z20" s="56">
        <f t="shared" si="11"/>
        <v>2680</v>
      </c>
      <c r="AA20" s="56">
        <f t="shared" si="11"/>
        <v>2760</v>
      </c>
      <c r="AB20" s="56">
        <f t="shared" si="11"/>
        <v>2840</v>
      </c>
      <c r="AC20" s="56">
        <f t="shared" si="11"/>
        <v>2920</v>
      </c>
      <c r="AD20" s="56">
        <f t="shared" si="11"/>
        <v>3000</v>
      </c>
      <c r="AE20" s="56">
        <f t="shared" si="11"/>
        <v>3080</v>
      </c>
      <c r="AF20" s="56">
        <f t="shared" si="11"/>
        <v>3160</v>
      </c>
      <c r="AG20" s="56">
        <f t="shared" si="11"/>
        <v>3240</v>
      </c>
      <c r="AH20" s="56">
        <f t="shared" si="11"/>
        <v>3320</v>
      </c>
      <c r="AI20" s="56">
        <f t="shared" si="11"/>
        <v>3400</v>
      </c>
      <c r="AJ20" s="48"/>
    </row>
    <row r="21" spans="2:36" s="44" customFormat="1" ht="15" customHeight="1">
      <c r="B21" s="196"/>
      <c r="C21" s="191" t="s">
        <v>90</v>
      </c>
      <c r="D21" s="192"/>
      <c r="E21" s="56">
        <f>E6*7.5/100</f>
        <v>975</v>
      </c>
      <c r="F21" s="52">
        <f aca="true" t="shared" si="12" ref="F21:AI21">F6*7.5/100</f>
        <v>1053.75</v>
      </c>
      <c r="G21" s="52">
        <f t="shared" si="12"/>
        <v>1132.5</v>
      </c>
      <c r="H21" s="52">
        <f t="shared" si="12"/>
        <v>1211.25</v>
      </c>
      <c r="I21" s="56">
        <f t="shared" si="12"/>
        <v>1290</v>
      </c>
      <c r="J21" s="52">
        <f t="shared" si="12"/>
        <v>1368.75</v>
      </c>
      <c r="K21" s="52">
        <f t="shared" si="12"/>
        <v>1447.5</v>
      </c>
      <c r="L21" s="52">
        <f t="shared" si="12"/>
        <v>1526.25</v>
      </c>
      <c r="M21" s="56">
        <f t="shared" si="12"/>
        <v>1605</v>
      </c>
      <c r="N21" s="52">
        <f t="shared" si="12"/>
        <v>1683.75</v>
      </c>
      <c r="O21" s="52">
        <f t="shared" si="12"/>
        <v>1762.5</v>
      </c>
      <c r="P21" s="52">
        <f t="shared" si="12"/>
        <v>1841.25</v>
      </c>
      <c r="Q21" s="56">
        <f t="shared" si="12"/>
        <v>1920</v>
      </c>
      <c r="R21" s="52">
        <f t="shared" si="12"/>
        <v>1998.75</v>
      </c>
      <c r="S21" s="52">
        <f t="shared" si="12"/>
        <v>2077.5</v>
      </c>
      <c r="T21" s="52">
        <f t="shared" si="12"/>
        <v>2156.25</v>
      </c>
      <c r="U21" s="56">
        <f t="shared" si="12"/>
        <v>2235</v>
      </c>
      <c r="V21" s="52">
        <f t="shared" si="12"/>
        <v>2313.75</v>
      </c>
      <c r="W21" s="52">
        <f t="shared" si="12"/>
        <v>2392.5</v>
      </c>
      <c r="X21" s="52">
        <f t="shared" si="12"/>
        <v>2471.25</v>
      </c>
      <c r="Y21" s="56">
        <f t="shared" si="12"/>
        <v>2550</v>
      </c>
      <c r="Z21" s="56">
        <f t="shared" si="12"/>
        <v>2628.75</v>
      </c>
      <c r="AA21" s="56">
        <f t="shared" si="12"/>
        <v>2707.5</v>
      </c>
      <c r="AB21" s="56">
        <f t="shared" si="12"/>
        <v>2786.25</v>
      </c>
      <c r="AC21" s="56">
        <f t="shared" si="12"/>
        <v>2865</v>
      </c>
      <c r="AD21" s="56">
        <f t="shared" si="12"/>
        <v>2943.75</v>
      </c>
      <c r="AE21" s="56">
        <f t="shared" si="12"/>
        <v>3022.5</v>
      </c>
      <c r="AF21" s="56">
        <f t="shared" si="12"/>
        <v>3101.25</v>
      </c>
      <c r="AG21" s="56">
        <f t="shared" si="12"/>
        <v>3180</v>
      </c>
      <c r="AH21" s="56">
        <f t="shared" si="12"/>
        <v>3258.75</v>
      </c>
      <c r="AI21" s="56">
        <f t="shared" si="12"/>
        <v>3337.5</v>
      </c>
      <c r="AJ21" s="48"/>
    </row>
    <row r="22" spans="2:36" s="44" customFormat="1" ht="15" customHeight="1" thickBot="1">
      <c r="B22" s="209"/>
      <c r="C22" s="193" t="s">
        <v>60</v>
      </c>
      <c r="D22" s="194"/>
      <c r="E22" s="56">
        <f>SUM(E6:E21)</f>
        <v>28073</v>
      </c>
      <c r="F22" s="56">
        <f aca="true" t="shared" si="13" ref="F22:AI22">SUM(F6:F21)</f>
        <v>29597.75</v>
      </c>
      <c r="G22" s="56">
        <f t="shared" si="13"/>
        <v>32497.5</v>
      </c>
      <c r="H22" s="56">
        <f t="shared" si="13"/>
        <v>34198.5</v>
      </c>
      <c r="I22" s="56">
        <f t="shared" si="13"/>
        <v>35899.5</v>
      </c>
      <c r="J22" s="56">
        <f t="shared" si="13"/>
        <v>37600.5</v>
      </c>
      <c r="K22" s="56">
        <f t="shared" si="13"/>
        <v>39301.5</v>
      </c>
      <c r="L22" s="56">
        <f t="shared" si="13"/>
        <v>41002.5</v>
      </c>
      <c r="M22" s="56">
        <f t="shared" si="13"/>
        <v>42703.5</v>
      </c>
      <c r="N22" s="56">
        <f t="shared" si="13"/>
        <v>44404.5</v>
      </c>
      <c r="O22" s="56">
        <f t="shared" si="13"/>
        <v>46105.5</v>
      </c>
      <c r="P22" s="56">
        <f t="shared" si="13"/>
        <v>47806.5</v>
      </c>
      <c r="Q22" s="56">
        <f t="shared" si="13"/>
        <v>49507.5</v>
      </c>
      <c r="R22" s="56">
        <f t="shared" si="13"/>
        <v>51208.5</v>
      </c>
      <c r="S22" s="56">
        <f t="shared" si="13"/>
        <v>52909.5</v>
      </c>
      <c r="T22" s="56">
        <f t="shared" si="13"/>
        <v>54610.5</v>
      </c>
      <c r="U22" s="56">
        <f t="shared" si="13"/>
        <v>56311.5</v>
      </c>
      <c r="V22" s="56">
        <f t="shared" si="13"/>
        <v>58012.5</v>
      </c>
      <c r="W22" s="56">
        <f t="shared" si="13"/>
        <v>59713.5</v>
      </c>
      <c r="X22" s="56">
        <f t="shared" si="13"/>
        <v>61414.5</v>
      </c>
      <c r="Y22" s="56">
        <f t="shared" si="13"/>
        <v>63115.5</v>
      </c>
      <c r="Z22" s="56">
        <f t="shared" si="13"/>
        <v>64816.5</v>
      </c>
      <c r="AA22" s="56">
        <f t="shared" si="13"/>
        <v>66517.5</v>
      </c>
      <c r="AB22" s="56">
        <f t="shared" si="13"/>
        <v>68218.5</v>
      </c>
      <c r="AC22" s="56">
        <f t="shared" si="13"/>
        <v>69919.5</v>
      </c>
      <c r="AD22" s="56">
        <f t="shared" si="13"/>
        <v>71620.5</v>
      </c>
      <c r="AE22" s="56">
        <f t="shared" si="13"/>
        <v>73321.5</v>
      </c>
      <c r="AF22" s="56">
        <f t="shared" si="13"/>
        <v>75022.5</v>
      </c>
      <c r="AG22" s="56">
        <f t="shared" si="13"/>
        <v>76723.5</v>
      </c>
      <c r="AH22" s="56">
        <f t="shared" si="13"/>
        <v>78424.5</v>
      </c>
      <c r="AI22" s="56">
        <f t="shared" si="13"/>
        <v>80125.5</v>
      </c>
      <c r="AJ22" s="48"/>
    </row>
    <row r="23" spans="2:35" s="42" customFormat="1" ht="15" customHeight="1">
      <c r="B23" s="202"/>
      <c r="C23" s="26" t="s">
        <v>20</v>
      </c>
      <c r="D23" s="27" t="s">
        <v>4</v>
      </c>
      <c r="E23" s="28">
        <v>9850</v>
      </c>
      <c r="F23" s="28">
        <f>E23+740</f>
        <v>10590</v>
      </c>
      <c r="G23" s="28">
        <f aca="true" t="shared" si="14" ref="G23:Y23">F23+740</f>
        <v>11330</v>
      </c>
      <c r="H23" s="28">
        <f t="shared" si="14"/>
        <v>12070</v>
      </c>
      <c r="I23" s="28">
        <f t="shared" si="14"/>
        <v>12810</v>
      </c>
      <c r="J23" s="28">
        <f t="shared" si="14"/>
        <v>13550</v>
      </c>
      <c r="K23" s="28">
        <f t="shared" si="14"/>
        <v>14290</v>
      </c>
      <c r="L23" s="28">
        <f t="shared" si="14"/>
        <v>15030</v>
      </c>
      <c r="M23" s="28">
        <f t="shared" si="14"/>
        <v>15770</v>
      </c>
      <c r="N23" s="28">
        <f t="shared" si="14"/>
        <v>16510</v>
      </c>
      <c r="O23" s="28">
        <f t="shared" si="14"/>
        <v>17250</v>
      </c>
      <c r="P23" s="28">
        <f t="shared" si="14"/>
        <v>17990</v>
      </c>
      <c r="Q23" s="28">
        <f t="shared" si="14"/>
        <v>18730</v>
      </c>
      <c r="R23" s="28">
        <f t="shared" si="14"/>
        <v>19470</v>
      </c>
      <c r="S23" s="28">
        <f t="shared" si="14"/>
        <v>20210</v>
      </c>
      <c r="T23" s="28">
        <f t="shared" si="14"/>
        <v>20950</v>
      </c>
      <c r="U23" s="28">
        <f t="shared" si="14"/>
        <v>21690</v>
      </c>
      <c r="V23" s="28">
        <f t="shared" si="14"/>
        <v>22430</v>
      </c>
      <c r="W23" s="28">
        <f t="shared" si="14"/>
        <v>23170</v>
      </c>
      <c r="X23" s="28">
        <f t="shared" si="14"/>
        <v>23910</v>
      </c>
      <c r="Y23" s="28">
        <f t="shared" si="14"/>
        <v>24650</v>
      </c>
      <c r="Z23" s="210"/>
      <c r="AA23" s="211"/>
      <c r="AB23" s="211"/>
      <c r="AC23" s="211"/>
      <c r="AD23" s="211"/>
      <c r="AE23" s="211"/>
      <c r="AF23" s="211"/>
      <c r="AG23" s="211"/>
      <c r="AH23" s="211"/>
      <c r="AI23" s="212"/>
    </row>
    <row r="24" spans="2:35" s="42" customFormat="1" ht="15" customHeight="1">
      <c r="B24" s="119"/>
      <c r="C24" s="5" t="s">
        <v>44</v>
      </c>
      <c r="D24" s="6" t="s">
        <v>26</v>
      </c>
      <c r="E24" s="6">
        <v>16000</v>
      </c>
      <c r="F24" s="6">
        <f>E24+1200</f>
        <v>17200</v>
      </c>
      <c r="G24" s="6">
        <f aca="true" t="shared" si="15" ref="G24:Y24">F24+1200</f>
        <v>18400</v>
      </c>
      <c r="H24" s="6">
        <f t="shared" si="15"/>
        <v>19600</v>
      </c>
      <c r="I24" s="6">
        <f t="shared" si="15"/>
        <v>20800</v>
      </c>
      <c r="J24" s="6">
        <f t="shared" si="15"/>
        <v>22000</v>
      </c>
      <c r="K24" s="6">
        <f t="shared" si="15"/>
        <v>23200</v>
      </c>
      <c r="L24" s="6">
        <f t="shared" si="15"/>
        <v>24400</v>
      </c>
      <c r="M24" s="6">
        <f t="shared" si="15"/>
        <v>25600</v>
      </c>
      <c r="N24" s="6">
        <f t="shared" si="15"/>
        <v>26800</v>
      </c>
      <c r="O24" s="6">
        <f t="shared" si="15"/>
        <v>28000</v>
      </c>
      <c r="P24" s="6">
        <f t="shared" si="15"/>
        <v>29200</v>
      </c>
      <c r="Q24" s="6">
        <f t="shared" si="15"/>
        <v>30400</v>
      </c>
      <c r="R24" s="6">
        <f t="shared" si="15"/>
        <v>31600</v>
      </c>
      <c r="S24" s="6">
        <f t="shared" si="15"/>
        <v>32800</v>
      </c>
      <c r="T24" s="6">
        <f t="shared" si="15"/>
        <v>34000</v>
      </c>
      <c r="U24" s="6">
        <f t="shared" si="15"/>
        <v>35200</v>
      </c>
      <c r="V24" s="6">
        <f t="shared" si="15"/>
        <v>36400</v>
      </c>
      <c r="W24" s="6">
        <f t="shared" si="15"/>
        <v>37600</v>
      </c>
      <c r="X24" s="6">
        <f t="shared" si="15"/>
        <v>38800</v>
      </c>
      <c r="Y24" s="6">
        <f t="shared" si="15"/>
        <v>40000</v>
      </c>
      <c r="Z24" s="213"/>
      <c r="AA24" s="214"/>
      <c r="AB24" s="214"/>
      <c r="AC24" s="214"/>
      <c r="AD24" s="214"/>
      <c r="AE24" s="214"/>
      <c r="AF24" s="214"/>
      <c r="AG24" s="214"/>
      <c r="AH24" s="214"/>
      <c r="AI24" s="215"/>
    </row>
    <row r="25" spans="2:35" s="42" customFormat="1" ht="15" customHeight="1">
      <c r="B25" s="119"/>
      <c r="C25" s="121" t="s">
        <v>58</v>
      </c>
      <c r="D25" s="122"/>
      <c r="E25" s="15">
        <f aca="true" t="shared" si="16" ref="E25:Y25">E23*15/100</f>
        <v>1477.5</v>
      </c>
      <c r="F25" s="15">
        <f t="shared" si="16"/>
        <v>1588.5</v>
      </c>
      <c r="G25" s="15">
        <f t="shared" si="16"/>
        <v>1699.5</v>
      </c>
      <c r="H25" s="15">
        <f t="shared" si="16"/>
        <v>1810.5</v>
      </c>
      <c r="I25" s="15">
        <f t="shared" si="16"/>
        <v>1921.5</v>
      </c>
      <c r="J25" s="15">
        <f t="shared" si="16"/>
        <v>2032.5</v>
      </c>
      <c r="K25" s="15">
        <f t="shared" si="16"/>
        <v>2143.5</v>
      </c>
      <c r="L25" s="15">
        <f t="shared" si="16"/>
        <v>2254.5</v>
      </c>
      <c r="M25" s="15">
        <f t="shared" si="16"/>
        <v>2365.5</v>
      </c>
      <c r="N25" s="15">
        <f t="shared" si="16"/>
        <v>2476.5</v>
      </c>
      <c r="O25" s="15">
        <f t="shared" si="16"/>
        <v>2587.5</v>
      </c>
      <c r="P25" s="15">
        <f t="shared" si="16"/>
        <v>2698.5</v>
      </c>
      <c r="Q25" s="15">
        <f t="shared" si="16"/>
        <v>2809.5</v>
      </c>
      <c r="R25" s="15">
        <f t="shared" si="16"/>
        <v>2920.5</v>
      </c>
      <c r="S25" s="15">
        <f t="shared" si="16"/>
        <v>3031.5</v>
      </c>
      <c r="T25" s="15">
        <f t="shared" si="16"/>
        <v>3142.5</v>
      </c>
      <c r="U25" s="15">
        <f t="shared" si="16"/>
        <v>3253.5</v>
      </c>
      <c r="V25" s="15">
        <f t="shared" si="16"/>
        <v>3364.5</v>
      </c>
      <c r="W25" s="15">
        <f t="shared" si="16"/>
        <v>3475.5</v>
      </c>
      <c r="X25" s="15">
        <f t="shared" si="16"/>
        <v>3586.5</v>
      </c>
      <c r="Y25" s="15">
        <f t="shared" si="16"/>
        <v>3697.5</v>
      </c>
      <c r="Z25" s="213"/>
      <c r="AA25" s="214"/>
      <c r="AB25" s="214"/>
      <c r="AC25" s="214"/>
      <c r="AD25" s="214"/>
      <c r="AE25" s="214"/>
      <c r="AF25" s="214"/>
      <c r="AG25" s="214"/>
      <c r="AH25" s="214"/>
      <c r="AI25" s="215"/>
    </row>
    <row r="26" spans="2:35" s="42" customFormat="1" ht="15" customHeight="1">
      <c r="B26" s="119"/>
      <c r="C26" s="121" t="s">
        <v>80</v>
      </c>
      <c r="D26" s="122"/>
      <c r="E26" s="15">
        <f>E24*20/100</f>
        <v>3200</v>
      </c>
      <c r="F26" s="15">
        <f aca="true" t="shared" si="17" ref="F26:Y26">F24*20/100</f>
        <v>3440</v>
      </c>
      <c r="G26" s="15">
        <f t="shared" si="17"/>
        <v>3680</v>
      </c>
      <c r="H26" s="15">
        <f t="shared" si="17"/>
        <v>3920</v>
      </c>
      <c r="I26" s="15">
        <f t="shared" si="17"/>
        <v>4160</v>
      </c>
      <c r="J26" s="15">
        <f t="shared" si="17"/>
        <v>4400</v>
      </c>
      <c r="K26" s="15">
        <f t="shared" si="17"/>
        <v>4640</v>
      </c>
      <c r="L26" s="15">
        <f t="shared" si="17"/>
        <v>4880</v>
      </c>
      <c r="M26" s="15">
        <f t="shared" si="17"/>
        <v>5120</v>
      </c>
      <c r="N26" s="15">
        <f t="shared" si="17"/>
        <v>5360</v>
      </c>
      <c r="O26" s="15">
        <f t="shared" si="17"/>
        <v>5600</v>
      </c>
      <c r="P26" s="15">
        <f t="shared" si="17"/>
        <v>5840</v>
      </c>
      <c r="Q26" s="15">
        <f t="shared" si="17"/>
        <v>6080</v>
      </c>
      <c r="R26" s="15">
        <f t="shared" si="17"/>
        <v>6320</v>
      </c>
      <c r="S26" s="15">
        <f t="shared" si="17"/>
        <v>6560</v>
      </c>
      <c r="T26" s="15">
        <f t="shared" si="17"/>
        <v>6800</v>
      </c>
      <c r="U26" s="15">
        <f t="shared" si="17"/>
        <v>7040</v>
      </c>
      <c r="V26" s="15">
        <f t="shared" si="17"/>
        <v>7280</v>
      </c>
      <c r="W26" s="15">
        <f t="shared" si="17"/>
        <v>7520</v>
      </c>
      <c r="X26" s="15">
        <f t="shared" si="17"/>
        <v>7760</v>
      </c>
      <c r="Y26" s="15">
        <f t="shared" si="17"/>
        <v>8000</v>
      </c>
      <c r="Z26" s="213"/>
      <c r="AA26" s="214"/>
      <c r="AB26" s="214"/>
      <c r="AC26" s="214"/>
      <c r="AD26" s="214"/>
      <c r="AE26" s="214"/>
      <c r="AF26" s="214"/>
      <c r="AG26" s="214"/>
      <c r="AH26" s="214"/>
      <c r="AI26" s="215"/>
    </row>
    <row r="27" spans="2:35" s="45" customFormat="1" ht="15" customHeight="1">
      <c r="B27" s="119"/>
      <c r="C27" s="200" t="s">
        <v>60</v>
      </c>
      <c r="D27" s="201"/>
      <c r="E27" s="41">
        <f>E26+E25+E24</f>
        <v>20677.5</v>
      </c>
      <c r="F27" s="41">
        <f aca="true" t="shared" si="18" ref="F27:Y27">F26+F25+F24</f>
        <v>22228.5</v>
      </c>
      <c r="G27" s="41">
        <f t="shared" si="18"/>
        <v>23779.5</v>
      </c>
      <c r="H27" s="41">
        <f t="shared" si="18"/>
        <v>25330.5</v>
      </c>
      <c r="I27" s="41">
        <f t="shared" si="18"/>
        <v>26881.5</v>
      </c>
      <c r="J27" s="41">
        <f t="shared" si="18"/>
        <v>28432.5</v>
      </c>
      <c r="K27" s="41">
        <f t="shared" si="18"/>
        <v>29983.5</v>
      </c>
      <c r="L27" s="41">
        <f t="shared" si="18"/>
        <v>31534.5</v>
      </c>
      <c r="M27" s="41">
        <f t="shared" si="18"/>
        <v>33085.5</v>
      </c>
      <c r="N27" s="41">
        <f t="shared" si="18"/>
        <v>34636.5</v>
      </c>
      <c r="O27" s="41">
        <f t="shared" si="18"/>
        <v>36187.5</v>
      </c>
      <c r="P27" s="41">
        <f t="shared" si="18"/>
        <v>37738.5</v>
      </c>
      <c r="Q27" s="41">
        <f t="shared" si="18"/>
        <v>39289.5</v>
      </c>
      <c r="R27" s="41">
        <f t="shared" si="18"/>
        <v>40840.5</v>
      </c>
      <c r="S27" s="41">
        <f t="shared" si="18"/>
        <v>42391.5</v>
      </c>
      <c r="T27" s="41">
        <f t="shared" si="18"/>
        <v>43942.5</v>
      </c>
      <c r="U27" s="41">
        <f t="shared" si="18"/>
        <v>45493.5</v>
      </c>
      <c r="V27" s="41">
        <f t="shared" si="18"/>
        <v>47044.5</v>
      </c>
      <c r="W27" s="41">
        <f t="shared" si="18"/>
        <v>48595.5</v>
      </c>
      <c r="X27" s="41">
        <f t="shared" si="18"/>
        <v>50146.5</v>
      </c>
      <c r="Y27" s="41">
        <f t="shared" si="18"/>
        <v>51697.5</v>
      </c>
      <c r="Z27" s="213"/>
      <c r="AA27" s="214"/>
      <c r="AB27" s="214"/>
      <c r="AC27" s="214"/>
      <c r="AD27" s="214"/>
      <c r="AE27" s="214"/>
      <c r="AF27" s="214"/>
      <c r="AG27" s="214"/>
      <c r="AH27" s="214"/>
      <c r="AI27" s="215"/>
    </row>
    <row r="28" spans="1:36" s="49" customFormat="1" ht="15" customHeight="1" thickBot="1">
      <c r="A28" s="49" t="s">
        <v>115</v>
      </c>
      <c r="B28" s="195">
        <v>17</v>
      </c>
      <c r="C28" s="198" t="s">
        <v>108</v>
      </c>
      <c r="D28" s="199"/>
      <c r="E28" s="50">
        <v>20800</v>
      </c>
      <c r="F28" s="50">
        <f>E28+1550</f>
        <v>22350</v>
      </c>
      <c r="G28" s="50">
        <f aca="true" t="shared" si="19" ref="G28:Y28">F28+1550</f>
        <v>23900</v>
      </c>
      <c r="H28" s="50">
        <f t="shared" si="19"/>
        <v>25450</v>
      </c>
      <c r="I28" s="50">
        <f t="shared" si="19"/>
        <v>27000</v>
      </c>
      <c r="J28" s="50">
        <f t="shared" si="19"/>
        <v>28550</v>
      </c>
      <c r="K28" s="50">
        <f t="shared" si="19"/>
        <v>30100</v>
      </c>
      <c r="L28" s="50">
        <f t="shared" si="19"/>
        <v>31650</v>
      </c>
      <c r="M28" s="50">
        <f t="shared" si="19"/>
        <v>33200</v>
      </c>
      <c r="N28" s="50">
        <f t="shared" si="19"/>
        <v>34750</v>
      </c>
      <c r="O28" s="50">
        <f t="shared" si="19"/>
        <v>36300</v>
      </c>
      <c r="P28" s="50">
        <f t="shared" si="19"/>
        <v>37850</v>
      </c>
      <c r="Q28" s="50">
        <f t="shared" si="19"/>
        <v>39400</v>
      </c>
      <c r="R28" s="50">
        <f t="shared" si="19"/>
        <v>40950</v>
      </c>
      <c r="S28" s="50">
        <f t="shared" si="19"/>
        <v>42500</v>
      </c>
      <c r="T28" s="50">
        <f t="shared" si="19"/>
        <v>44050</v>
      </c>
      <c r="U28" s="50">
        <f t="shared" si="19"/>
        <v>45600</v>
      </c>
      <c r="V28" s="50">
        <f t="shared" si="19"/>
        <v>47150</v>
      </c>
      <c r="W28" s="50">
        <f t="shared" si="19"/>
        <v>48700</v>
      </c>
      <c r="X28" s="50">
        <f t="shared" si="19"/>
        <v>50250</v>
      </c>
      <c r="Y28" s="50">
        <f t="shared" si="19"/>
        <v>51800</v>
      </c>
      <c r="Z28" s="213"/>
      <c r="AA28" s="214"/>
      <c r="AB28" s="214"/>
      <c r="AC28" s="214"/>
      <c r="AD28" s="214"/>
      <c r="AE28" s="214"/>
      <c r="AF28" s="214"/>
      <c r="AG28" s="214"/>
      <c r="AH28" s="214"/>
      <c r="AI28" s="215"/>
      <c r="AJ28" s="51"/>
    </row>
    <row r="29" spans="2:36" s="44" customFormat="1" ht="15" customHeight="1">
      <c r="B29" s="196"/>
      <c r="C29" s="191" t="s">
        <v>53</v>
      </c>
      <c r="D29" s="192"/>
      <c r="E29" s="56">
        <v>2955</v>
      </c>
      <c r="F29" s="56">
        <v>2956</v>
      </c>
      <c r="G29" s="56">
        <v>2957</v>
      </c>
      <c r="H29" s="56">
        <v>2958</v>
      </c>
      <c r="I29" s="56">
        <v>2959</v>
      </c>
      <c r="J29" s="56">
        <v>2960</v>
      </c>
      <c r="K29" s="56">
        <v>2961</v>
      </c>
      <c r="L29" s="56">
        <v>2962</v>
      </c>
      <c r="M29" s="56">
        <v>2963</v>
      </c>
      <c r="N29" s="56">
        <v>2964</v>
      </c>
      <c r="O29" s="56">
        <v>2965</v>
      </c>
      <c r="P29" s="56">
        <v>2966</v>
      </c>
      <c r="Q29" s="56">
        <v>2967</v>
      </c>
      <c r="R29" s="56">
        <v>2968</v>
      </c>
      <c r="S29" s="56">
        <v>2969</v>
      </c>
      <c r="T29" s="56">
        <v>2970</v>
      </c>
      <c r="U29" s="56">
        <v>2971</v>
      </c>
      <c r="V29" s="56">
        <v>2972</v>
      </c>
      <c r="W29" s="56">
        <v>2973</v>
      </c>
      <c r="X29" s="56">
        <v>2974</v>
      </c>
      <c r="Y29" s="56">
        <v>2975</v>
      </c>
      <c r="Z29" s="213"/>
      <c r="AA29" s="214"/>
      <c r="AB29" s="214"/>
      <c r="AC29" s="214"/>
      <c r="AD29" s="214"/>
      <c r="AE29" s="214"/>
      <c r="AF29" s="214"/>
      <c r="AG29" s="214"/>
      <c r="AH29" s="214"/>
      <c r="AI29" s="215"/>
      <c r="AJ29" s="48"/>
    </row>
    <row r="30" spans="2:36" s="44" customFormat="1" ht="15" customHeight="1">
      <c r="B30" s="196"/>
      <c r="C30" s="191" t="s">
        <v>54</v>
      </c>
      <c r="D30" s="192"/>
      <c r="E30" s="52">
        <f aca="true" t="shared" si="20" ref="E30:Y30">E23*15/100</f>
        <v>1477.5</v>
      </c>
      <c r="F30" s="52">
        <f t="shared" si="20"/>
        <v>1588.5</v>
      </c>
      <c r="G30" s="52">
        <f t="shared" si="20"/>
        <v>1699.5</v>
      </c>
      <c r="H30" s="52">
        <f t="shared" si="20"/>
        <v>1810.5</v>
      </c>
      <c r="I30" s="52">
        <f t="shared" si="20"/>
        <v>1921.5</v>
      </c>
      <c r="J30" s="52">
        <f t="shared" si="20"/>
        <v>2032.5</v>
      </c>
      <c r="K30" s="52">
        <f t="shared" si="20"/>
        <v>2143.5</v>
      </c>
      <c r="L30" s="52">
        <f t="shared" si="20"/>
        <v>2254.5</v>
      </c>
      <c r="M30" s="52">
        <f t="shared" si="20"/>
        <v>2365.5</v>
      </c>
      <c r="N30" s="52">
        <f t="shared" si="20"/>
        <v>2476.5</v>
      </c>
      <c r="O30" s="52">
        <f t="shared" si="20"/>
        <v>2587.5</v>
      </c>
      <c r="P30" s="52">
        <f t="shared" si="20"/>
        <v>2698.5</v>
      </c>
      <c r="Q30" s="52">
        <f t="shared" si="20"/>
        <v>2809.5</v>
      </c>
      <c r="R30" s="52">
        <f t="shared" si="20"/>
        <v>2920.5</v>
      </c>
      <c r="S30" s="52">
        <f t="shared" si="20"/>
        <v>3031.5</v>
      </c>
      <c r="T30" s="52">
        <f t="shared" si="20"/>
        <v>3142.5</v>
      </c>
      <c r="U30" s="52">
        <f t="shared" si="20"/>
        <v>3253.5</v>
      </c>
      <c r="V30" s="56">
        <f t="shared" si="20"/>
        <v>3364.5</v>
      </c>
      <c r="W30" s="56">
        <f t="shared" si="20"/>
        <v>3475.5</v>
      </c>
      <c r="X30" s="56">
        <f t="shared" si="20"/>
        <v>3586.5</v>
      </c>
      <c r="Y30" s="56">
        <f t="shared" si="20"/>
        <v>3697.5</v>
      </c>
      <c r="Z30" s="213"/>
      <c r="AA30" s="214"/>
      <c r="AB30" s="214"/>
      <c r="AC30" s="214"/>
      <c r="AD30" s="214"/>
      <c r="AE30" s="214"/>
      <c r="AF30" s="214"/>
      <c r="AG30" s="214"/>
      <c r="AH30" s="214"/>
      <c r="AI30" s="215"/>
      <c r="AJ30" s="48"/>
    </row>
    <row r="31" spans="2:36" s="44" customFormat="1" ht="15" customHeight="1">
      <c r="B31" s="196"/>
      <c r="C31" s="53"/>
      <c r="D31" s="54"/>
      <c r="E31" s="52">
        <f>E30*25/100</f>
        <v>369.375</v>
      </c>
      <c r="F31" s="52">
        <f aca="true" t="shared" si="21" ref="F31:Y31">F30*25/100</f>
        <v>397.125</v>
      </c>
      <c r="G31" s="52">
        <f t="shared" si="21"/>
        <v>424.875</v>
      </c>
      <c r="H31" s="52">
        <f t="shared" si="21"/>
        <v>452.625</v>
      </c>
      <c r="I31" s="52">
        <f t="shared" si="21"/>
        <v>480.375</v>
      </c>
      <c r="J31" s="52">
        <f t="shared" si="21"/>
        <v>508.125</v>
      </c>
      <c r="K31" s="52">
        <f t="shared" si="21"/>
        <v>535.875</v>
      </c>
      <c r="L31" s="52">
        <f t="shared" si="21"/>
        <v>563.625</v>
      </c>
      <c r="M31" s="52">
        <f t="shared" si="21"/>
        <v>591.375</v>
      </c>
      <c r="N31" s="52">
        <f t="shared" si="21"/>
        <v>619.125</v>
      </c>
      <c r="O31" s="52">
        <f t="shared" si="21"/>
        <v>646.875</v>
      </c>
      <c r="P31" s="52">
        <f t="shared" si="21"/>
        <v>674.625</v>
      </c>
      <c r="Q31" s="52">
        <f t="shared" si="21"/>
        <v>702.375</v>
      </c>
      <c r="R31" s="52">
        <f t="shared" si="21"/>
        <v>730.125</v>
      </c>
      <c r="S31" s="52">
        <f t="shared" si="21"/>
        <v>757.875</v>
      </c>
      <c r="T31" s="52">
        <f t="shared" si="21"/>
        <v>785.625</v>
      </c>
      <c r="U31" s="52">
        <f t="shared" si="21"/>
        <v>813.375</v>
      </c>
      <c r="V31" s="52">
        <f t="shared" si="21"/>
        <v>841.125</v>
      </c>
      <c r="W31" s="52">
        <f t="shared" si="21"/>
        <v>868.875</v>
      </c>
      <c r="X31" s="52">
        <f t="shared" si="21"/>
        <v>896.625</v>
      </c>
      <c r="Y31" s="52">
        <f t="shared" si="21"/>
        <v>924.375</v>
      </c>
      <c r="Z31" s="213"/>
      <c r="AA31" s="214"/>
      <c r="AB31" s="214"/>
      <c r="AC31" s="214"/>
      <c r="AD31" s="214"/>
      <c r="AE31" s="214"/>
      <c r="AF31" s="214"/>
      <c r="AG31" s="214"/>
      <c r="AH31" s="214"/>
      <c r="AI31" s="215"/>
      <c r="AJ31" s="48"/>
    </row>
    <row r="32" spans="2:36" s="44" customFormat="1" ht="15" customHeight="1">
      <c r="B32" s="196"/>
      <c r="C32" s="53"/>
      <c r="D32" s="54"/>
      <c r="E32" s="52">
        <f>E31+E30</f>
        <v>1846.875</v>
      </c>
      <c r="F32" s="52">
        <f aca="true" t="shared" si="22" ref="F32:Y32">F31+F30</f>
        <v>1985.625</v>
      </c>
      <c r="G32" s="52">
        <f t="shared" si="22"/>
        <v>2124.375</v>
      </c>
      <c r="H32" s="52">
        <f t="shared" si="22"/>
        <v>2263.125</v>
      </c>
      <c r="I32" s="52">
        <f t="shared" si="22"/>
        <v>2401.875</v>
      </c>
      <c r="J32" s="52">
        <f t="shared" si="22"/>
        <v>2540.625</v>
      </c>
      <c r="K32" s="52">
        <f t="shared" si="22"/>
        <v>2679.375</v>
      </c>
      <c r="L32" s="52">
        <f t="shared" si="22"/>
        <v>2818.125</v>
      </c>
      <c r="M32" s="52">
        <f t="shared" si="22"/>
        <v>2956.875</v>
      </c>
      <c r="N32" s="52">
        <f t="shared" si="22"/>
        <v>3095.625</v>
      </c>
      <c r="O32" s="52">
        <f t="shared" si="22"/>
        <v>3234.375</v>
      </c>
      <c r="P32" s="52">
        <f t="shared" si="22"/>
        <v>3373.125</v>
      </c>
      <c r="Q32" s="52">
        <f t="shared" si="22"/>
        <v>3511.875</v>
      </c>
      <c r="R32" s="52">
        <f t="shared" si="22"/>
        <v>3650.625</v>
      </c>
      <c r="S32" s="52">
        <f t="shared" si="22"/>
        <v>3789.375</v>
      </c>
      <c r="T32" s="52">
        <f t="shared" si="22"/>
        <v>3928.125</v>
      </c>
      <c r="U32" s="52">
        <f t="shared" si="22"/>
        <v>4066.875</v>
      </c>
      <c r="V32" s="52">
        <f t="shared" si="22"/>
        <v>4205.625</v>
      </c>
      <c r="W32" s="52">
        <f t="shared" si="22"/>
        <v>4344.375</v>
      </c>
      <c r="X32" s="52">
        <f t="shared" si="22"/>
        <v>4483.125</v>
      </c>
      <c r="Y32" s="52">
        <f t="shared" si="22"/>
        <v>4621.875</v>
      </c>
      <c r="Z32" s="213"/>
      <c r="AA32" s="214"/>
      <c r="AB32" s="214"/>
      <c r="AC32" s="214"/>
      <c r="AD32" s="214"/>
      <c r="AE32" s="214"/>
      <c r="AF32" s="214"/>
      <c r="AG32" s="214"/>
      <c r="AH32" s="214"/>
      <c r="AI32" s="215"/>
      <c r="AJ32" s="48"/>
    </row>
    <row r="33" spans="2:36" s="44" customFormat="1" ht="15" customHeight="1">
      <c r="B33" s="196"/>
      <c r="C33" s="191" t="s">
        <v>81</v>
      </c>
      <c r="D33" s="192"/>
      <c r="E33" s="56">
        <f aca="true" t="shared" si="23" ref="E33:Y33">E23/2</f>
        <v>4925</v>
      </c>
      <c r="F33" s="56">
        <f t="shared" si="23"/>
        <v>5295</v>
      </c>
      <c r="G33" s="56">
        <f t="shared" si="23"/>
        <v>5665</v>
      </c>
      <c r="H33" s="56">
        <f t="shared" si="23"/>
        <v>6035</v>
      </c>
      <c r="I33" s="56">
        <f t="shared" si="23"/>
        <v>6405</v>
      </c>
      <c r="J33" s="56">
        <f t="shared" si="23"/>
        <v>6775</v>
      </c>
      <c r="K33" s="56">
        <f t="shared" si="23"/>
        <v>7145</v>
      </c>
      <c r="L33" s="56">
        <f t="shared" si="23"/>
        <v>7515</v>
      </c>
      <c r="M33" s="56">
        <f t="shared" si="23"/>
        <v>7885</v>
      </c>
      <c r="N33" s="56">
        <f t="shared" si="23"/>
        <v>8255</v>
      </c>
      <c r="O33" s="56">
        <f t="shared" si="23"/>
        <v>8625</v>
      </c>
      <c r="P33" s="56">
        <f t="shared" si="23"/>
        <v>8995</v>
      </c>
      <c r="Q33" s="56">
        <f t="shared" si="23"/>
        <v>9365</v>
      </c>
      <c r="R33" s="56">
        <f t="shared" si="23"/>
        <v>9735</v>
      </c>
      <c r="S33" s="56">
        <f t="shared" si="23"/>
        <v>10105</v>
      </c>
      <c r="T33" s="56">
        <f t="shared" si="23"/>
        <v>10475</v>
      </c>
      <c r="U33" s="56">
        <f t="shared" si="23"/>
        <v>10845</v>
      </c>
      <c r="V33" s="56">
        <f t="shared" si="23"/>
        <v>11215</v>
      </c>
      <c r="W33" s="56">
        <f t="shared" si="23"/>
        <v>11585</v>
      </c>
      <c r="X33" s="56">
        <f t="shared" si="23"/>
        <v>11955</v>
      </c>
      <c r="Y33" s="56">
        <f t="shared" si="23"/>
        <v>12325</v>
      </c>
      <c r="Z33" s="213"/>
      <c r="AA33" s="214"/>
      <c r="AB33" s="214"/>
      <c r="AC33" s="214"/>
      <c r="AD33" s="214"/>
      <c r="AE33" s="214"/>
      <c r="AF33" s="214"/>
      <c r="AG33" s="214"/>
      <c r="AH33" s="214"/>
      <c r="AI33" s="215"/>
      <c r="AJ33" s="48"/>
    </row>
    <row r="34" spans="2:36" s="44" customFormat="1" ht="15" customHeight="1">
      <c r="B34" s="196"/>
      <c r="C34" s="191" t="s">
        <v>82</v>
      </c>
      <c r="D34" s="192"/>
      <c r="E34" s="56">
        <v>5000</v>
      </c>
      <c r="F34" s="56">
        <v>5000</v>
      </c>
      <c r="G34" s="56">
        <v>5000</v>
      </c>
      <c r="H34" s="56">
        <v>5000</v>
      </c>
      <c r="I34" s="56">
        <v>5000</v>
      </c>
      <c r="J34" s="56">
        <v>5000</v>
      </c>
      <c r="K34" s="56">
        <v>5000</v>
      </c>
      <c r="L34" s="56">
        <v>5000</v>
      </c>
      <c r="M34" s="56">
        <v>5000</v>
      </c>
      <c r="N34" s="56">
        <v>5000</v>
      </c>
      <c r="O34" s="56">
        <v>5000</v>
      </c>
      <c r="P34" s="56">
        <v>5000</v>
      </c>
      <c r="Q34" s="56">
        <v>5000</v>
      </c>
      <c r="R34" s="56">
        <v>5000</v>
      </c>
      <c r="S34" s="56">
        <v>5000</v>
      </c>
      <c r="T34" s="56">
        <v>5000</v>
      </c>
      <c r="U34" s="56">
        <v>5000</v>
      </c>
      <c r="V34" s="56">
        <v>5000</v>
      </c>
      <c r="W34" s="56">
        <v>5000</v>
      </c>
      <c r="X34" s="56">
        <v>5000</v>
      </c>
      <c r="Y34" s="56">
        <v>5000</v>
      </c>
      <c r="Z34" s="213"/>
      <c r="AA34" s="214"/>
      <c r="AB34" s="214"/>
      <c r="AC34" s="214"/>
      <c r="AD34" s="214"/>
      <c r="AE34" s="214"/>
      <c r="AF34" s="214"/>
      <c r="AG34" s="214"/>
      <c r="AH34" s="214"/>
      <c r="AI34" s="215"/>
      <c r="AJ34" s="48"/>
    </row>
    <row r="35" spans="2:36" s="44" customFormat="1" ht="15" customHeight="1">
      <c r="B35" s="196"/>
      <c r="C35" s="191" t="s">
        <v>83</v>
      </c>
      <c r="D35" s="192"/>
      <c r="E35" s="56">
        <v>0</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213"/>
      <c r="AA35" s="214"/>
      <c r="AB35" s="214"/>
      <c r="AC35" s="214"/>
      <c r="AD35" s="214"/>
      <c r="AE35" s="214"/>
      <c r="AF35" s="214"/>
      <c r="AG35" s="214"/>
      <c r="AH35" s="214"/>
      <c r="AI35" s="215"/>
      <c r="AJ35" s="48"/>
    </row>
    <row r="36" spans="2:36" s="44" customFormat="1" ht="15" customHeight="1">
      <c r="B36" s="196"/>
      <c r="C36" s="191" t="s">
        <v>55</v>
      </c>
      <c r="D36" s="192"/>
      <c r="E36" s="56">
        <v>0</v>
      </c>
      <c r="F36" s="56">
        <v>0</v>
      </c>
      <c r="G36" s="56">
        <v>0</v>
      </c>
      <c r="H36" s="56">
        <v>0</v>
      </c>
      <c r="I36" s="56">
        <v>0</v>
      </c>
      <c r="J36" s="56">
        <v>0</v>
      </c>
      <c r="K36" s="56">
        <v>0</v>
      </c>
      <c r="L36" s="56">
        <v>0</v>
      </c>
      <c r="M36" s="56">
        <v>0</v>
      </c>
      <c r="N36" s="56">
        <v>0</v>
      </c>
      <c r="O36" s="56">
        <v>0</v>
      </c>
      <c r="P36" s="56">
        <v>0</v>
      </c>
      <c r="Q36" s="56">
        <v>0</v>
      </c>
      <c r="R36" s="56">
        <v>0</v>
      </c>
      <c r="S36" s="56">
        <v>0</v>
      </c>
      <c r="T36" s="56">
        <v>0</v>
      </c>
      <c r="U36" s="56">
        <v>0</v>
      </c>
      <c r="V36" s="56">
        <v>0</v>
      </c>
      <c r="W36" s="56">
        <v>0</v>
      </c>
      <c r="X36" s="56">
        <v>0</v>
      </c>
      <c r="Y36" s="56">
        <v>0</v>
      </c>
      <c r="Z36" s="213"/>
      <c r="AA36" s="214"/>
      <c r="AB36" s="214"/>
      <c r="AC36" s="214"/>
      <c r="AD36" s="214"/>
      <c r="AE36" s="214"/>
      <c r="AF36" s="214"/>
      <c r="AG36" s="214"/>
      <c r="AH36" s="214"/>
      <c r="AI36" s="215"/>
      <c r="AJ36" s="48"/>
    </row>
    <row r="37" spans="2:36" s="44" customFormat="1" ht="15" customHeight="1">
      <c r="B37" s="196"/>
      <c r="C37" s="191" t="s">
        <v>84</v>
      </c>
      <c r="D37" s="192"/>
      <c r="E37" s="56">
        <v>0</v>
      </c>
      <c r="F37" s="56">
        <v>0</v>
      </c>
      <c r="G37" s="56">
        <v>0</v>
      </c>
      <c r="H37" s="56">
        <v>0</v>
      </c>
      <c r="I37" s="56">
        <v>0</v>
      </c>
      <c r="J37" s="56">
        <v>0</v>
      </c>
      <c r="K37" s="56">
        <v>0</v>
      </c>
      <c r="L37" s="56">
        <v>0</v>
      </c>
      <c r="M37" s="56">
        <v>0</v>
      </c>
      <c r="N37" s="56">
        <v>0</v>
      </c>
      <c r="O37" s="56">
        <v>0</v>
      </c>
      <c r="P37" s="56">
        <v>0</v>
      </c>
      <c r="Q37" s="56">
        <v>0</v>
      </c>
      <c r="R37" s="56">
        <v>0</v>
      </c>
      <c r="S37" s="56">
        <v>0</v>
      </c>
      <c r="T37" s="56">
        <v>0</v>
      </c>
      <c r="U37" s="56">
        <v>0</v>
      </c>
      <c r="V37" s="56">
        <v>0</v>
      </c>
      <c r="W37" s="56">
        <v>0</v>
      </c>
      <c r="X37" s="56">
        <v>0</v>
      </c>
      <c r="Y37" s="56">
        <v>0</v>
      </c>
      <c r="Z37" s="213"/>
      <c r="AA37" s="214"/>
      <c r="AB37" s="214"/>
      <c r="AC37" s="214"/>
      <c r="AD37" s="214"/>
      <c r="AE37" s="214"/>
      <c r="AF37" s="214"/>
      <c r="AG37" s="214"/>
      <c r="AH37" s="214"/>
      <c r="AI37" s="215"/>
      <c r="AJ37" s="48"/>
    </row>
    <row r="38" spans="2:36" s="44" customFormat="1" ht="15" customHeight="1">
      <c r="B38" s="196"/>
      <c r="C38" s="191" t="s">
        <v>66</v>
      </c>
      <c r="D38" s="192"/>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v>0</v>
      </c>
      <c r="Z38" s="213"/>
      <c r="AA38" s="214"/>
      <c r="AB38" s="214"/>
      <c r="AC38" s="214"/>
      <c r="AD38" s="214"/>
      <c r="AE38" s="214"/>
      <c r="AF38" s="214"/>
      <c r="AG38" s="214"/>
      <c r="AH38" s="214"/>
      <c r="AI38" s="215"/>
      <c r="AJ38" s="48"/>
    </row>
    <row r="39" spans="2:36" s="44" customFormat="1" ht="15" customHeight="1">
      <c r="B39" s="196"/>
      <c r="C39" s="191" t="s">
        <v>85</v>
      </c>
      <c r="D39" s="192"/>
      <c r="E39" s="56">
        <v>0</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0</v>
      </c>
      <c r="X39" s="56">
        <v>0</v>
      </c>
      <c r="Y39" s="56">
        <v>0</v>
      </c>
      <c r="Z39" s="213"/>
      <c r="AA39" s="214"/>
      <c r="AB39" s="214"/>
      <c r="AC39" s="214"/>
      <c r="AD39" s="214"/>
      <c r="AE39" s="214"/>
      <c r="AF39" s="214"/>
      <c r="AG39" s="214"/>
      <c r="AH39" s="214"/>
      <c r="AI39" s="215"/>
      <c r="AJ39" s="48"/>
    </row>
    <row r="40" spans="2:36" s="44" customFormat="1" ht="15" customHeight="1">
      <c r="B40" s="196"/>
      <c r="C40" s="191" t="s">
        <v>86</v>
      </c>
      <c r="D40" s="192"/>
      <c r="E40" s="56">
        <v>1000</v>
      </c>
      <c r="F40" s="56">
        <v>1000</v>
      </c>
      <c r="G40" s="56">
        <v>1000</v>
      </c>
      <c r="H40" s="56">
        <v>1000</v>
      </c>
      <c r="I40" s="56">
        <v>1000</v>
      </c>
      <c r="J40" s="56">
        <v>1000</v>
      </c>
      <c r="K40" s="56">
        <v>1000</v>
      </c>
      <c r="L40" s="56">
        <v>1000</v>
      </c>
      <c r="M40" s="56">
        <v>1000</v>
      </c>
      <c r="N40" s="56">
        <v>1000</v>
      </c>
      <c r="O40" s="56">
        <v>1000</v>
      </c>
      <c r="P40" s="56">
        <v>1000</v>
      </c>
      <c r="Q40" s="56">
        <v>1000</v>
      </c>
      <c r="R40" s="56">
        <v>1000</v>
      </c>
      <c r="S40" s="56">
        <v>1000</v>
      </c>
      <c r="T40" s="56">
        <v>1000</v>
      </c>
      <c r="U40" s="56">
        <v>1000</v>
      </c>
      <c r="V40" s="56">
        <v>1000</v>
      </c>
      <c r="W40" s="56">
        <v>1000</v>
      </c>
      <c r="X40" s="56">
        <v>1000</v>
      </c>
      <c r="Y40" s="56">
        <v>1000</v>
      </c>
      <c r="Z40" s="213"/>
      <c r="AA40" s="214"/>
      <c r="AB40" s="214"/>
      <c r="AC40" s="214"/>
      <c r="AD40" s="214"/>
      <c r="AE40" s="214"/>
      <c r="AF40" s="214"/>
      <c r="AG40" s="214"/>
      <c r="AH40" s="214"/>
      <c r="AI40" s="215"/>
      <c r="AJ40" s="48"/>
    </row>
    <row r="41" spans="2:36" s="44" customFormat="1" ht="15" customHeight="1">
      <c r="B41" s="196"/>
      <c r="C41" s="191" t="s">
        <v>114</v>
      </c>
      <c r="D41" s="192"/>
      <c r="E41" s="56">
        <f>E24*10/100</f>
        <v>1600</v>
      </c>
      <c r="F41" s="56">
        <f aca="true" t="shared" si="24" ref="F41:Y41">F24*10/100</f>
        <v>1720</v>
      </c>
      <c r="G41" s="56">
        <f t="shared" si="24"/>
        <v>1840</v>
      </c>
      <c r="H41" s="56">
        <f t="shared" si="24"/>
        <v>1960</v>
      </c>
      <c r="I41" s="56">
        <f t="shared" si="24"/>
        <v>2080</v>
      </c>
      <c r="J41" s="56">
        <f t="shared" si="24"/>
        <v>2200</v>
      </c>
      <c r="K41" s="56">
        <f t="shared" si="24"/>
        <v>2320</v>
      </c>
      <c r="L41" s="56">
        <f t="shared" si="24"/>
        <v>2440</v>
      </c>
      <c r="M41" s="56">
        <f t="shared" si="24"/>
        <v>2560</v>
      </c>
      <c r="N41" s="56">
        <f t="shared" si="24"/>
        <v>2680</v>
      </c>
      <c r="O41" s="56">
        <f t="shared" si="24"/>
        <v>2800</v>
      </c>
      <c r="P41" s="56">
        <f t="shared" si="24"/>
        <v>2920</v>
      </c>
      <c r="Q41" s="56">
        <f t="shared" si="24"/>
        <v>3040</v>
      </c>
      <c r="R41" s="56">
        <f t="shared" si="24"/>
        <v>3160</v>
      </c>
      <c r="S41" s="56">
        <f t="shared" si="24"/>
        <v>3280</v>
      </c>
      <c r="T41" s="56">
        <f t="shared" si="24"/>
        <v>3400</v>
      </c>
      <c r="U41" s="56">
        <f t="shared" si="24"/>
        <v>3520</v>
      </c>
      <c r="V41" s="56">
        <f t="shared" si="24"/>
        <v>3640</v>
      </c>
      <c r="W41" s="56">
        <f t="shared" si="24"/>
        <v>3760</v>
      </c>
      <c r="X41" s="56">
        <f t="shared" si="24"/>
        <v>3880</v>
      </c>
      <c r="Y41" s="56">
        <f t="shared" si="24"/>
        <v>4000</v>
      </c>
      <c r="Z41" s="213"/>
      <c r="AA41" s="214"/>
      <c r="AB41" s="214"/>
      <c r="AC41" s="214"/>
      <c r="AD41" s="214"/>
      <c r="AE41" s="214"/>
      <c r="AF41" s="214"/>
      <c r="AG41" s="214"/>
      <c r="AH41" s="214"/>
      <c r="AI41" s="215"/>
      <c r="AJ41" s="48"/>
    </row>
    <row r="42" spans="2:36" s="44" customFormat="1" ht="15" customHeight="1">
      <c r="B42" s="196"/>
      <c r="C42" s="191" t="s">
        <v>89</v>
      </c>
      <c r="D42" s="192"/>
      <c r="E42" s="56">
        <f>E41</f>
        <v>1600</v>
      </c>
      <c r="F42" s="56">
        <f aca="true" t="shared" si="25" ref="F42:Y42">F41</f>
        <v>1720</v>
      </c>
      <c r="G42" s="56">
        <f t="shared" si="25"/>
        <v>1840</v>
      </c>
      <c r="H42" s="56">
        <f t="shared" si="25"/>
        <v>1960</v>
      </c>
      <c r="I42" s="56">
        <f t="shared" si="25"/>
        <v>2080</v>
      </c>
      <c r="J42" s="56">
        <f t="shared" si="25"/>
        <v>2200</v>
      </c>
      <c r="K42" s="56">
        <f t="shared" si="25"/>
        <v>2320</v>
      </c>
      <c r="L42" s="56">
        <f t="shared" si="25"/>
        <v>2440</v>
      </c>
      <c r="M42" s="56">
        <f t="shared" si="25"/>
        <v>2560</v>
      </c>
      <c r="N42" s="56">
        <f t="shared" si="25"/>
        <v>2680</v>
      </c>
      <c r="O42" s="56">
        <f t="shared" si="25"/>
        <v>2800</v>
      </c>
      <c r="P42" s="56">
        <f t="shared" si="25"/>
        <v>2920</v>
      </c>
      <c r="Q42" s="56">
        <f t="shared" si="25"/>
        <v>3040</v>
      </c>
      <c r="R42" s="56">
        <f t="shared" si="25"/>
        <v>3160</v>
      </c>
      <c r="S42" s="56">
        <f t="shared" si="25"/>
        <v>3280</v>
      </c>
      <c r="T42" s="56">
        <f t="shared" si="25"/>
        <v>3400</v>
      </c>
      <c r="U42" s="56">
        <f t="shared" si="25"/>
        <v>3520</v>
      </c>
      <c r="V42" s="56">
        <f t="shared" si="25"/>
        <v>3640</v>
      </c>
      <c r="W42" s="56">
        <f t="shared" si="25"/>
        <v>3760</v>
      </c>
      <c r="X42" s="56">
        <f t="shared" si="25"/>
        <v>3880</v>
      </c>
      <c r="Y42" s="56">
        <f t="shared" si="25"/>
        <v>4000</v>
      </c>
      <c r="Z42" s="213"/>
      <c r="AA42" s="214"/>
      <c r="AB42" s="214"/>
      <c r="AC42" s="214"/>
      <c r="AD42" s="214"/>
      <c r="AE42" s="214"/>
      <c r="AF42" s="214"/>
      <c r="AG42" s="214"/>
      <c r="AH42" s="214"/>
      <c r="AI42" s="215"/>
      <c r="AJ42" s="48"/>
    </row>
    <row r="43" spans="2:36" s="44" customFormat="1" ht="15" customHeight="1">
      <c r="B43" s="196"/>
      <c r="C43" s="191" t="s">
        <v>90</v>
      </c>
      <c r="D43" s="192"/>
      <c r="E43" s="56">
        <f>E28*7.5/100</f>
        <v>1560</v>
      </c>
      <c r="F43" s="52">
        <f aca="true" t="shared" si="26" ref="F43:Y43">F28*7.5/100</f>
        <v>1676.25</v>
      </c>
      <c r="G43" s="52">
        <f t="shared" si="26"/>
        <v>1792.5</v>
      </c>
      <c r="H43" s="52">
        <f t="shared" si="26"/>
        <v>1908.75</v>
      </c>
      <c r="I43" s="56">
        <f t="shared" si="26"/>
        <v>2025</v>
      </c>
      <c r="J43" s="52">
        <f t="shared" si="26"/>
        <v>2141.25</v>
      </c>
      <c r="K43" s="52">
        <f t="shared" si="26"/>
        <v>2257.5</v>
      </c>
      <c r="L43" s="52">
        <f t="shared" si="26"/>
        <v>2373.75</v>
      </c>
      <c r="M43" s="56">
        <f t="shared" si="26"/>
        <v>2490</v>
      </c>
      <c r="N43" s="52">
        <f t="shared" si="26"/>
        <v>2606.25</v>
      </c>
      <c r="O43" s="52">
        <f t="shared" si="26"/>
        <v>2722.5</v>
      </c>
      <c r="P43" s="52">
        <f t="shared" si="26"/>
        <v>2838.75</v>
      </c>
      <c r="Q43" s="56">
        <f t="shared" si="26"/>
        <v>2955</v>
      </c>
      <c r="R43" s="52">
        <f t="shared" si="26"/>
        <v>3071.25</v>
      </c>
      <c r="S43" s="52">
        <f t="shared" si="26"/>
        <v>3187.5</v>
      </c>
      <c r="T43" s="52">
        <f t="shared" si="26"/>
        <v>3303.75</v>
      </c>
      <c r="U43" s="56">
        <f t="shared" si="26"/>
        <v>3420</v>
      </c>
      <c r="V43" s="52">
        <f t="shared" si="26"/>
        <v>3536.25</v>
      </c>
      <c r="W43" s="52">
        <f t="shared" si="26"/>
        <v>3652.5</v>
      </c>
      <c r="X43" s="52">
        <f t="shared" si="26"/>
        <v>3768.75</v>
      </c>
      <c r="Y43" s="56">
        <f t="shared" si="26"/>
        <v>3885</v>
      </c>
      <c r="Z43" s="213"/>
      <c r="AA43" s="214"/>
      <c r="AB43" s="214"/>
      <c r="AC43" s="214"/>
      <c r="AD43" s="214"/>
      <c r="AE43" s="214"/>
      <c r="AF43" s="214"/>
      <c r="AG43" s="214"/>
      <c r="AH43" s="214"/>
      <c r="AI43" s="215"/>
      <c r="AJ43" s="48"/>
    </row>
    <row r="44" spans="2:36" s="44" customFormat="1" ht="15" customHeight="1" thickBot="1">
      <c r="B44" s="209"/>
      <c r="C44" s="193" t="s">
        <v>60</v>
      </c>
      <c r="D44" s="194"/>
      <c r="E44" s="56">
        <f>SUM(E28:E43)</f>
        <v>43133.75</v>
      </c>
      <c r="F44" s="56">
        <f aca="true" t="shared" si="27" ref="F44:Y44">SUM(F28:F43)</f>
        <v>45688.5</v>
      </c>
      <c r="G44" s="56">
        <f t="shared" si="27"/>
        <v>48243.25</v>
      </c>
      <c r="H44" s="56">
        <f t="shared" si="27"/>
        <v>50798</v>
      </c>
      <c r="I44" s="56">
        <f t="shared" si="27"/>
        <v>53352.75</v>
      </c>
      <c r="J44" s="56">
        <f t="shared" si="27"/>
        <v>55907.5</v>
      </c>
      <c r="K44" s="56">
        <f t="shared" si="27"/>
        <v>58462.25</v>
      </c>
      <c r="L44" s="56">
        <f t="shared" si="27"/>
        <v>61017</v>
      </c>
      <c r="M44" s="56">
        <f t="shared" si="27"/>
        <v>63571.75</v>
      </c>
      <c r="N44" s="56">
        <f t="shared" si="27"/>
        <v>66126.5</v>
      </c>
      <c r="O44" s="56">
        <f t="shared" si="27"/>
        <v>68681.25</v>
      </c>
      <c r="P44" s="56">
        <f t="shared" si="27"/>
        <v>71236</v>
      </c>
      <c r="Q44" s="56">
        <f t="shared" si="27"/>
        <v>73790.75</v>
      </c>
      <c r="R44" s="56">
        <f t="shared" si="27"/>
        <v>76345.5</v>
      </c>
      <c r="S44" s="56">
        <f t="shared" si="27"/>
        <v>78900.25</v>
      </c>
      <c r="T44" s="56">
        <f t="shared" si="27"/>
        <v>81455</v>
      </c>
      <c r="U44" s="56">
        <f t="shared" si="27"/>
        <v>84009.75</v>
      </c>
      <c r="V44" s="56">
        <f t="shared" si="27"/>
        <v>86564.5</v>
      </c>
      <c r="W44" s="56">
        <f t="shared" si="27"/>
        <v>89119.25</v>
      </c>
      <c r="X44" s="56">
        <f t="shared" si="27"/>
        <v>91674</v>
      </c>
      <c r="Y44" s="56">
        <f t="shared" si="27"/>
        <v>94228.75</v>
      </c>
      <c r="Z44" s="213"/>
      <c r="AA44" s="214"/>
      <c r="AB44" s="214"/>
      <c r="AC44" s="214"/>
      <c r="AD44" s="214"/>
      <c r="AE44" s="214"/>
      <c r="AF44" s="214"/>
      <c r="AG44" s="214"/>
      <c r="AH44" s="214"/>
      <c r="AI44" s="215"/>
      <c r="AJ44" s="48"/>
    </row>
    <row r="45" spans="2:35" s="42" customFormat="1" ht="15" customHeight="1">
      <c r="B45" s="202"/>
      <c r="C45" s="26" t="s">
        <v>21</v>
      </c>
      <c r="D45" s="27" t="s">
        <v>4</v>
      </c>
      <c r="E45" s="28">
        <v>12910</v>
      </c>
      <c r="F45" s="28">
        <f>E45+930</f>
        <v>13840</v>
      </c>
      <c r="G45" s="28">
        <f aca="true" t="shared" si="28" ref="G45:Y45">F45+930</f>
        <v>14770</v>
      </c>
      <c r="H45" s="28">
        <f t="shared" si="28"/>
        <v>15700</v>
      </c>
      <c r="I45" s="28">
        <f t="shared" si="28"/>
        <v>16630</v>
      </c>
      <c r="J45" s="28">
        <f t="shared" si="28"/>
        <v>17560</v>
      </c>
      <c r="K45" s="28">
        <f t="shared" si="28"/>
        <v>18490</v>
      </c>
      <c r="L45" s="28">
        <f t="shared" si="28"/>
        <v>19420</v>
      </c>
      <c r="M45" s="28">
        <f t="shared" si="28"/>
        <v>20350</v>
      </c>
      <c r="N45" s="28">
        <f t="shared" si="28"/>
        <v>21280</v>
      </c>
      <c r="O45" s="28">
        <f t="shared" si="28"/>
        <v>22210</v>
      </c>
      <c r="P45" s="28">
        <f t="shared" si="28"/>
        <v>23140</v>
      </c>
      <c r="Q45" s="28">
        <f t="shared" si="28"/>
        <v>24070</v>
      </c>
      <c r="R45" s="28">
        <f t="shared" si="28"/>
        <v>25000</v>
      </c>
      <c r="S45" s="28">
        <f t="shared" si="28"/>
        <v>25930</v>
      </c>
      <c r="T45" s="28">
        <f t="shared" si="28"/>
        <v>26860</v>
      </c>
      <c r="U45" s="28">
        <f t="shared" si="28"/>
        <v>27790</v>
      </c>
      <c r="V45" s="28">
        <f t="shared" si="28"/>
        <v>28720</v>
      </c>
      <c r="W45" s="28">
        <f t="shared" si="28"/>
        <v>29650</v>
      </c>
      <c r="X45" s="28">
        <f t="shared" si="28"/>
        <v>30580</v>
      </c>
      <c r="Y45" s="28">
        <f t="shared" si="28"/>
        <v>31510</v>
      </c>
      <c r="Z45" s="213"/>
      <c r="AA45" s="214"/>
      <c r="AB45" s="214"/>
      <c r="AC45" s="214"/>
      <c r="AD45" s="214"/>
      <c r="AE45" s="214"/>
      <c r="AF45" s="214"/>
      <c r="AG45" s="214"/>
      <c r="AH45" s="214"/>
      <c r="AI45" s="215"/>
    </row>
    <row r="46" spans="2:35" s="42" customFormat="1" ht="15" customHeight="1">
      <c r="B46" s="119"/>
      <c r="C46" s="5" t="s">
        <v>45</v>
      </c>
      <c r="D46" s="6" t="s">
        <v>26</v>
      </c>
      <c r="E46" s="6">
        <v>20000</v>
      </c>
      <c r="F46" s="6">
        <f>E46+1500</f>
        <v>21500</v>
      </c>
      <c r="G46" s="6">
        <f aca="true" t="shared" si="29" ref="G46:Y46">F46+1500</f>
        <v>23000</v>
      </c>
      <c r="H46" s="6">
        <f t="shared" si="29"/>
        <v>24500</v>
      </c>
      <c r="I46" s="6">
        <f t="shared" si="29"/>
        <v>26000</v>
      </c>
      <c r="J46" s="6">
        <f t="shared" si="29"/>
        <v>27500</v>
      </c>
      <c r="K46" s="6">
        <f t="shared" si="29"/>
        <v>29000</v>
      </c>
      <c r="L46" s="6">
        <f t="shared" si="29"/>
        <v>30500</v>
      </c>
      <c r="M46" s="6">
        <f t="shared" si="29"/>
        <v>32000</v>
      </c>
      <c r="N46" s="6">
        <f t="shared" si="29"/>
        <v>33500</v>
      </c>
      <c r="O46" s="6">
        <f t="shared" si="29"/>
        <v>35000</v>
      </c>
      <c r="P46" s="6">
        <f t="shared" si="29"/>
        <v>36500</v>
      </c>
      <c r="Q46" s="6">
        <f t="shared" si="29"/>
        <v>38000</v>
      </c>
      <c r="R46" s="6">
        <f t="shared" si="29"/>
        <v>39500</v>
      </c>
      <c r="S46" s="6">
        <f t="shared" si="29"/>
        <v>41000</v>
      </c>
      <c r="T46" s="6">
        <f t="shared" si="29"/>
        <v>42500</v>
      </c>
      <c r="U46" s="6">
        <f t="shared" si="29"/>
        <v>44000</v>
      </c>
      <c r="V46" s="6">
        <f t="shared" si="29"/>
        <v>45500</v>
      </c>
      <c r="W46" s="6">
        <f t="shared" si="29"/>
        <v>47000</v>
      </c>
      <c r="X46" s="6">
        <f t="shared" si="29"/>
        <v>48500</v>
      </c>
      <c r="Y46" s="6">
        <f t="shared" si="29"/>
        <v>50000</v>
      </c>
      <c r="Z46" s="213"/>
      <c r="AA46" s="214"/>
      <c r="AB46" s="214"/>
      <c r="AC46" s="214"/>
      <c r="AD46" s="214"/>
      <c r="AE46" s="214"/>
      <c r="AF46" s="214"/>
      <c r="AG46" s="214"/>
      <c r="AH46" s="214"/>
      <c r="AI46" s="215"/>
    </row>
    <row r="47" spans="2:35" s="42" customFormat="1" ht="15" customHeight="1">
      <c r="B47" s="119"/>
      <c r="C47" s="121" t="s">
        <v>58</v>
      </c>
      <c r="D47" s="122"/>
      <c r="E47" s="15">
        <f aca="true" t="shared" si="30" ref="E47:Y47">E45*15/100</f>
        <v>1936.5</v>
      </c>
      <c r="F47" s="15">
        <f t="shared" si="30"/>
        <v>2076</v>
      </c>
      <c r="G47" s="15">
        <f t="shared" si="30"/>
        <v>2215.5</v>
      </c>
      <c r="H47" s="15">
        <f t="shared" si="30"/>
        <v>2355</v>
      </c>
      <c r="I47" s="15">
        <f t="shared" si="30"/>
        <v>2494.5</v>
      </c>
      <c r="J47" s="15">
        <f t="shared" si="30"/>
        <v>2634</v>
      </c>
      <c r="K47" s="15">
        <f t="shared" si="30"/>
        <v>2773.5</v>
      </c>
      <c r="L47" s="15">
        <f t="shared" si="30"/>
        <v>2913</v>
      </c>
      <c r="M47" s="15">
        <f t="shared" si="30"/>
        <v>3052.5</v>
      </c>
      <c r="N47" s="15">
        <f t="shared" si="30"/>
        <v>3192</v>
      </c>
      <c r="O47" s="15">
        <f t="shared" si="30"/>
        <v>3331.5</v>
      </c>
      <c r="P47" s="15">
        <f t="shared" si="30"/>
        <v>3471</v>
      </c>
      <c r="Q47" s="15">
        <f t="shared" si="30"/>
        <v>3610.5</v>
      </c>
      <c r="R47" s="15">
        <f t="shared" si="30"/>
        <v>3750</v>
      </c>
      <c r="S47" s="15">
        <f t="shared" si="30"/>
        <v>3889.5</v>
      </c>
      <c r="T47" s="15">
        <f t="shared" si="30"/>
        <v>4029</v>
      </c>
      <c r="U47" s="15">
        <f t="shared" si="30"/>
        <v>4168.5</v>
      </c>
      <c r="V47" s="15">
        <f t="shared" si="30"/>
        <v>4308</v>
      </c>
      <c r="W47" s="15">
        <f t="shared" si="30"/>
        <v>4447.5</v>
      </c>
      <c r="X47" s="15">
        <f t="shared" si="30"/>
        <v>4587</v>
      </c>
      <c r="Y47" s="15">
        <f t="shared" si="30"/>
        <v>4726.5</v>
      </c>
      <c r="Z47" s="213"/>
      <c r="AA47" s="214"/>
      <c r="AB47" s="214"/>
      <c r="AC47" s="214"/>
      <c r="AD47" s="214"/>
      <c r="AE47" s="214"/>
      <c r="AF47" s="214"/>
      <c r="AG47" s="214"/>
      <c r="AH47" s="214"/>
      <c r="AI47" s="215"/>
    </row>
    <row r="48" spans="2:35" s="42" customFormat="1" ht="15" customHeight="1">
      <c r="B48" s="119"/>
      <c r="C48" s="121" t="s">
        <v>80</v>
      </c>
      <c r="D48" s="122"/>
      <c r="E48" s="15">
        <f>E46*20/100</f>
        <v>4000</v>
      </c>
      <c r="F48" s="15">
        <f aca="true" t="shared" si="31" ref="F48:Y48">F46*20/100</f>
        <v>4300</v>
      </c>
      <c r="G48" s="15">
        <f t="shared" si="31"/>
        <v>4600</v>
      </c>
      <c r="H48" s="15">
        <f t="shared" si="31"/>
        <v>4900</v>
      </c>
      <c r="I48" s="15">
        <f t="shared" si="31"/>
        <v>5200</v>
      </c>
      <c r="J48" s="15">
        <f t="shared" si="31"/>
        <v>5500</v>
      </c>
      <c r="K48" s="15">
        <f t="shared" si="31"/>
        <v>5800</v>
      </c>
      <c r="L48" s="15">
        <f t="shared" si="31"/>
        <v>6100</v>
      </c>
      <c r="M48" s="15">
        <f t="shared" si="31"/>
        <v>6400</v>
      </c>
      <c r="N48" s="15">
        <f t="shared" si="31"/>
        <v>6700</v>
      </c>
      <c r="O48" s="15">
        <f t="shared" si="31"/>
        <v>7000</v>
      </c>
      <c r="P48" s="15">
        <f t="shared" si="31"/>
        <v>7300</v>
      </c>
      <c r="Q48" s="15">
        <f t="shared" si="31"/>
        <v>7600</v>
      </c>
      <c r="R48" s="15">
        <f t="shared" si="31"/>
        <v>7900</v>
      </c>
      <c r="S48" s="15">
        <f t="shared" si="31"/>
        <v>8200</v>
      </c>
      <c r="T48" s="15">
        <f t="shared" si="31"/>
        <v>8500</v>
      </c>
      <c r="U48" s="15">
        <f t="shared" si="31"/>
        <v>8800</v>
      </c>
      <c r="V48" s="15">
        <f t="shared" si="31"/>
        <v>9100</v>
      </c>
      <c r="W48" s="15">
        <f t="shared" si="31"/>
        <v>9400</v>
      </c>
      <c r="X48" s="15">
        <f t="shared" si="31"/>
        <v>9700</v>
      </c>
      <c r="Y48" s="15">
        <f t="shared" si="31"/>
        <v>10000</v>
      </c>
      <c r="Z48" s="213"/>
      <c r="AA48" s="214"/>
      <c r="AB48" s="214"/>
      <c r="AC48" s="214"/>
      <c r="AD48" s="214"/>
      <c r="AE48" s="214"/>
      <c r="AF48" s="214"/>
      <c r="AG48" s="214"/>
      <c r="AH48" s="214"/>
      <c r="AI48" s="215"/>
    </row>
    <row r="49" spans="2:35" s="45" customFormat="1" ht="15" customHeight="1">
      <c r="B49" s="119"/>
      <c r="C49" s="200" t="s">
        <v>60</v>
      </c>
      <c r="D49" s="201"/>
      <c r="E49" s="41">
        <f>E48+E47+E46</f>
        <v>25936.5</v>
      </c>
      <c r="F49" s="41">
        <f aca="true" t="shared" si="32" ref="F49:Y49">F48+F47+F46</f>
        <v>27876</v>
      </c>
      <c r="G49" s="41">
        <f t="shared" si="32"/>
        <v>29815.5</v>
      </c>
      <c r="H49" s="41">
        <f t="shared" si="32"/>
        <v>31755</v>
      </c>
      <c r="I49" s="41">
        <f t="shared" si="32"/>
        <v>33694.5</v>
      </c>
      <c r="J49" s="41">
        <f t="shared" si="32"/>
        <v>35634</v>
      </c>
      <c r="K49" s="41">
        <f t="shared" si="32"/>
        <v>37573.5</v>
      </c>
      <c r="L49" s="41">
        <f t="shared" si="32"/>
        <v>39513</v>
      </c>
      <c r="M49" s="41">
        <f t="shared" si="32"/>
        <v>41452.5</v>
      </c>
      <c r="N49" s="41">
        <f t="shared" si="32"/>
        <v>43392</v>
      </c>
      <c r="O49" s="41">
        <f t="shared" si="32"/>
        <v>45331.5</v>
      </c>
      <c r="P49" s="41">
        <f t="shared" si="32"/>
        <v>47271</v>
      </c>
      <c r="Q49" s="41">
        <f t="shared" si="32"/>
        <v>49210.5</v>
      </c>
      <c r="R49" s="41">
        <f t="shared" si="32"/>
        <v>51150</v>
      </c>
      <c r="S49" s="41">
        <f t="shared" si="32"/>
        <v>53089.5</v>
      </c>
      <c r="T49" s="41">
        <f t="shared" si="32"/>
        <v>55029</v>
      </c>
      <c r="U49" s="41">
        <f t="shared" si="32"/>
        <v>56968.5</v>
      </c>
      <c r="V49" s="41">
        <f t="shared" si="32"/>
        <v>58908</v>
      </c>
      <c r="W49" s="41">
        <f t="shared" si="32"/>
        <v>60847.5</v>
      </c>
      <c r="X49" s="41">
        <f t="shared" si="32"/>
        <v>62787</v>
      </c>
      <c r="Y49" s="41">
        <f t="shared" si="32"/>
        <v>64726.5</v>
      </c>
      <c r="Z49" s="213"/>
      <c r="AA49" s="214"/>
      <c r="AB49" s="214"/>
      <c r="AC49" s="214"/>
      <c r="AD49" s="214"/>
      <c r="AE49" s="214"/>
      <c r="AF49" s="214"/>
      <c r="AG49" s="214"/>
      <c r="AH49" s="214"/>
      <c r="AI49" s="215"/>
    </row>
    <row r="50" spans="1:36" s="49" customFormat="1" ht="15" customHeight="1" thickBot="1">
      <c r="A50" s="49" t="s">
        <v>115</v>
      </c>
      <c r="B50" s="50">
        <v>18</v>
      </c>
      <c r="C50" s="198" t="s">
        <v>109</v>
      </c>
      <c r="D50" s="199"/>
      <c r="E50" s="50">
        <v>26000</v>
      </c>
      <c r="F50" s="50">
        <f>E50+1950</f>
        <v>27950</v>
      </c>
      <c r="G50" s="50">
        <f aca="true" t="shared" si="33" ref="G50:Y50">F50+1950</f>
        <v>29900</v>
      </c>
      <c r="H50" s="50">
        <f t="shared" si="33"/>
        <v>31850</v>
      </c>
      <c r="I50" s="50">
        <f t="shared" si="33"/>
        <v>33800</v>
      </c>
      <c r="J50" s="50">
        <f t="shared" si="33"/>
        <v>35750</v>
      </c>
      <c r="K50" s="50">
        <f t="shared" si="33"/>
        <v>37700</v>
      </c>
      <c r="L50" s="50">
        <f t="shared" si="33"/>
        <v>39650</v>
      </c>
      <c r="M50" s="50">
        <f t="shared" si="33"/>
        <v>41600</v>
      </c>
      <c r="N50" s="50">
        <f t="shared" si="33"/>
        <v>43550</v>
      </c>
      <c r="O50" s="50">
        <f t="shared" si="33"/>
        <v>45500</v>
      </c>
      <c r="P50" s="50">
        <f t="shared" si="33"/>
        <v>47450</v>
      </c>
      <c r="Q50" s="50">
        <f t="shared" si="33"/>
        <v>49400</v>
      </c>
      <c r="R50" s="50">
        <f t="shared" si="33"/>
        <v>51350</v>
      </c>
      <c r="S50" s="50">
        <f t="shared" si="33"/>
        <v>53300</v>
      </c>
      <c r="T50" s="50">
        <f t="shared" si="33"/>
        <v>55250</v>
      </c>
      <c r="U50" s="50">
        <f t="shared" si="33"/>
        <v>57200</v>
      </c>
      <c r="V50" s="50">
        <f t="shared" si="33"/>
        <v>59150</v>
      </c>
      <c r="W50" s="50">
        <f t="shared" si="33"/>
        <v>61100</v>
      </c>
      <c r="X50" s="50">
        <f t="shared" si="33"/>
        <v>63050</v>
      </c>
      <c r="Y50" s="50">
        <f t="shared" si="33"/>
        <v>65000</v>
      </c>
      <c r="Z50" s="213"/>
      <c r="AA50" s="214"/>
      <c r="AB50" s="214"/>
      <c r="AC50" s="214"/>
      <c r="AD50" s="214"/>
      <c r="AE50" s="214"/>
      <c r="AF50" s="214"/>
      <c r="AG50" s="214"/>
      <c r="AH50" s="214"/>
      <c r="AI50" s="215"/>
      <c r="AJ50" s="51"/>
    </row>
    <row r="51" spans="2:36" s="44" customFormat="1" ht="15" customHeight="1">
      <c r="B51" s="55"/>
      <c r="C51" s="191" t="s">
        <v>53</v>
      </c>
      <c r="D51" s="192"/>
      <c r="E51" s="56">
        <v>3873</v>
      </c>
      <c r="F51" s="56">
        <v>3874</v>
      </c>
      <c r="G51" s="56">
        <v>3875</v>
      </c>
      <c r="H51" s="56">
        <v>3876</v>
      </c>
      <c r="I51" s="56">
        <v>3877</v>
      </c>
      <c r="J51" s="56">
        <v>3878</v>
      </c>
      <c r="K51" s="56">
        <v>3879</v>
      </c>
      <c r="L51" s="56">
        <v>3880</v>
      </c>
      <c r="M51" s="56">
        <v>3881</v>
      </c>
      <c r="N51" s="56">
        <v>3882</v>
      </c>
      <c r="O51" s="56">
        <v>3883</v>
      </c>
      <c r="P51" s="56">
        <v>3884</v>
      </c>
      <c r="Q51" s="56">
        <v>3885</v>
      </c>
      <c r="R51" s="56">
        <v>3886</v>
      </c>
      <c r="S51" s="56">
        <v>3887</v>
      </c>
      <c r="T51" s="56">
        <v>3888</v>
      </c>
      <c r="U51" s="56">
        <v>3889</v>
      </c>
      <c r="V51" s="56">
        <v>3890</v>
      </c>
      <c r="W51" s="56">
        <v>3891</v>
      </c>
      <c r="X51" s="56">
        <v>3892</v>
      </c>
      <c r="Y51" s="56">
        <v>3893</v>
      </c>
      <c r="Z51" s="213"/>
      <c r="AA51" s="214"/>
      <c r="AB51" s="214"/>
      <c r="AC51" s="214"/>
      <c r="AD51" s="214"/>
      <c r="AE51" s="214"/>
      <c r="AF51" s="214"/>
      <c r="AG51" s="214"/>
      <c r="AH51" s="214"/>
      <c r="AI51" s="215"/>
      <c r="AJ51" s="48"/>
    </row>
    <row r="52" spans="2:36" s="44" customFormat="1" ht="15" customHeight="1">
      <c r="B52" s="55"/>
      <c r="C52" s="191" t="s">
        <v>54</v>
      </c>
      <c r="D52" s="192"/>
      <c r="E52" s="52">
        <f aca="true" t="shared" si="34" ref="E52:Y52">E45*15/100</f>
        <v>1936.5</v>
      </c>
      <c r="F52" s="52">
        <f t="shared" si="34"/>
        <v>2076</v>
      </c>
      <c r="G52" s="52">
        <f t="shared" si="34"/>
        <v>2215.5</v>
      </c>
      <c r="H52" s="52">
        <f t="shared" si="34"/>
        <v>2355</v>
      </c>
      <c r="I52" s="52">
        <f t="shared" si="34"/>
        <v>2494.5</v>
      </c>
      <c r="J52" s="52">
        <f t="shared" si="34"/>
        <v>2634</v>
      </c>
      <c r="K52" s="52">
        <f t="shared" si="34"/>
        <v>2773.5</v>
      </c>
      <c r="L52" s="52">
        <f t="shared" si="34"/>
        <v>2913</v>
      </c>
      <c r="M52" s="52">
        <f t="shared" si="34"/>
        <v>3052.5</v>
      </c>
      <c r="N52" s="52">
        <f t="shared" si="34"/>
        <v>3192</v>
      </c>
      <c r="O52" s="52">
        <f t="shared" si="34"/>
        <v>3331.5</v>
      </c>
      <c r="P52" s="52">
        <f t="shared" si="34"/>
        <v>3471</v>
      </c>
      <c r="Q52" s="52">
        <f t="shared" si="34"/>
        <v>3610.5</v>
      </c>
      <c r="R52" s="52">
        <f t="shared" si="34"/>
        <v>3750</v>
      </c>
      <c r="S52" s="52">
        <f t="shared" si="34"/>
        <v>3889.5</v>
      </c>
      <c r="T52" s="52">
        <f t="shared" si="34"/>
        <v>4029</v>
      </c>
      <c r="U52" s="52">
        <f t="shared" si="34"/>
        <v>4168.5</v>
      </c>
      <c r="V52" s="52">
        <f t="shared" si="34"/>
        <v>4308</v>
      </c>
      <c r="W52" s="52">
        <f t="shared" si="34"/>
        <v>4447.5</v>
      </c>
      <c r="X52" s="52">
        <f t="shared" si="34"/>
        <v>4587</v>
      </c>
      <c r="Y52" s="52">
        <f t="shared" si="34"/>
        <v>4726.5</v>
      </c>
      <c r="Z52" s="213"/>
      <c r="AA52" s="214"/>
      <c r="AB52" s="214"/>
      <c r="AC52" s="214"/>
      <c r="AD52" s="214"/>
      <c r="AE52" s="214"/>
      <c r="AF52" s="214"/>
      <c r="AG52" s="214"/>
      <c r="AH52" s="214"/>
      <c r="AI52" s="215"/>
      <c r="AJ52" s="48"/>
    </row>
    <row r="53" spans="2:36" s="44" customFormat="1" ht="15" customHeight="1">
      <c r="B53" s="55"/>
      <c r="C53" s="53"/>
      <c r="D53" s="54"/>
      <c r="E53" s="52">
        <f>E52*25/100</f>
        <v>484.125</v>
      </c>
      <c r="F53" s="52">
        <f aca="true" t="shared" si="35" ref="F53:Y53">F52*25/100</f>
        <v>519</v>
      </c>
      <c r="G53" s="52">
        <f t="shared" si="35"/>
        <v>553.875</v>
      </c>
      <c r="H53" s="52">
        <f t="shared" si="35"/>
        <v>588.75</v>
      </c>
      <c r="I53" s="52">
        <f t="shared" si="35"/>
        <v>623.625</v>
      </c>
      <c r="J53" s="52">
        <f t="shared" si="35"/>
        <v>658.5</v>
      </c>
      <c r="K53" s="52">
        <f t="shared" si="35"/>
        <v>693.375</v>
      </c>
      <c r="L53" s="52">
        <f t="shared" si="35"/>
        <v>728.25</v>
      </c>
      <c r="M53" s="52">
        <f t="shared" si="35"/>
        <v>763.125</v>
      </c>
      <c r="N53" s="52">
        <f t="shared" si="35"/>
        <v>798</v>
      </c>
      <c r="O53" s="52">
        <f t="shared" si="35"/>
        <v>832.875</v>
      </c>
      <c r="P53" s="52">
        <f t="shared" si="35"/>
        <v>867.75</v>
      </c>
      <c r="Q53" s="52">
        <f t="shared" si="35"/>
        <v>902.625</v>
      </c>
      <c r="R53" s="52">
        <f t="shared" si="35"/>
        <v>937.5</v>
      </c>
      <c r="S53" s="52">
        <f t="shared" si="35"/>
        <v>972.375</v>
      </c>
      <c r="T53" s="52">
        <f t="shared" si="35"/>
        <v>1007.25</v>
      </c>
      <c r="U53" s="52">
        <f t="shared" si="35"/>
        <v>1042.125</v>
      </c>
      <c r="V53" s="52">
        <f t="shared" si="35"/>
        <v>1077</v>
      </c>
      <c r="W53" s="52">
        <f t="shared" si="35"/>
        <v>1111.875</v>
      </c>
      <c r="X53" s="52">
        <f t="shared" si="35"/>
        <v>1146.75</v>
      </c>
      <c r="Y53" s="52">
        <f t="shared" si="35"/>
        <v>1181.625</v>
      </c>
      <c r="Z53" s="213"/>
      <c r="AA53" s="214"/>
      <c r="AB53" s="214"/>
      <c r="AC53" s="214"/>
      <c r="AD53" s="214"/>
      <c r="AE53" s="214"/>
      <c r="AF53" s="214"/>
      <c r="AG53" s="214"/>
      <c r="AH53" s="214"/>
      <c r="AI53" s="215"/>
      <c r="AJ53" s="48"/>
    </row>
    <row r="54" spans="2:36" s="44" customFormat="1" ht="15" customHeight="1">
      <c r="B54" s="55"/>
      <c r="C54" s="53"/>
      <c r="D54" s="54"/>
      <c r="E54" s="52">
        <f>E53+E52</f>
        <v>2420.625</v>
      </c>
      <c r="F54" s="52">
        <f aca="true" t="shared" si="36" ref="F54:Y54">F53+F52</f>
        <v>2595</v>
      </c>
      <c r="G54" s="52">
        <f t="shared" si="36"/>
        <v>2769.375</v>
      </c>
      <c r="H54" s="52">
        <f t="shared" si="36"/>
        <v>2943.75</v>
      </c>
      <c r="I54" s="52">
        <f t="shared" si="36"/>
        <v>3118.125</v>
      </c>
      <c r="J54" s="52">
        <f t="shared" si="36"/>
        <v>3292.5</v>
      </c>
      <c r="K54" s="52">
        <f t="shared" si="36"/>
        <v>3466.875</v>
      </c>
      <c r="L54" s="52">
        <f t="shared" si="36"/>
        <v>3641.25</v>
      </c>
      <c r="M54" s="52">
        <f t="shared" si="36"/>
        <v>3815.625</v>
      </c>
      <c r="N54" s="52">
        <f t="shared" si="36"/>
        <v>3990</v>
      </c>
      <c r="O54" s="52">
        <f t="shared" si="36"/>
        <v>4164.375</v>
      </c>
      <c r="P54" s="52">
        <f t="shared" si="36"/>
        <v>4338.75</v>
      </c>
      <c r="Q54" s="52">
        <f t="shared" si="36"/>
        <v>4513.125</v>
      </c>
      <c r="R54" s="52">
        <f t="shared" si="36"/>
        <v>4687.5</v>
      </c>
      <c r="S54" s="52">
        <f t="shared" si="36"/>
        <v>4861.875</v>
      </c>
      <c r="T54" s="52">
        <f t="shared" si="36"/>
        <v>5036.25</v>
      </c>
      <c r="U54" s="52">
        <f t="shared" si="36"/>
        <v>5210.625</v>
      </c>
      <c r="V54" s="52">
        <f t="shared" si="36"/>
        <v>5385</v>
      </c>
      <c r="W54" s="52">
        <f t="shared" si="36"/>
        <v>5559.375</v>
      </c>
      <c r="X54" s="52">
        <f t="shared" si="36"/>
        <v>5733.75</v>
      </c>
      <c r="Y54" s="52">
        <f t="shared" si="36"/>
        <v>5908.125</v>
      </c>
      <c r="Z54" s="213"/>
      <c r="AA54" s="214"/>
      <c r="AB54" s="214"/>
      <c r="AC54" s="214"/>
      <c r="AD54" s="214"/>
      <c r="AE54" s="214"/>
      <c r="AF54" s="214"/>
      <c r="AG54" s="214"/>
      <c r="AH54" s="214"/>
      <c r="AI54" s="215"/>
      <c r="AJ54" s="48"/>
    </row>
    <row r="55" spans="2:36" s="44" customFormat="1" ht="15" customHeight="1">
      <c r="B55" s="55"/>
      <c r="C55" s="191" t="s">
        <v>81</v>
      </c>
      <c r="D55" s="192"/>
      <c r="E55" s="56">
        <f aca="true" t="shared" si="37" ref="E55:Y55">E45/2</f>
        <v>6455</v>
      </c>
      <c r="F55" s="56">
        <f t="shared" si="37"/>
        <v>6920</v>
      </c>
      <c r="G55" s="56">
        <f t="shared" si="37"/>
        <v>7385</v>
      </c>
      <c r="H55" s="56">
        <f t="shared" si="37"/>
        <v>7850</v>
      </c>
      <c r="I55" s="56">
        <f t="shared" si="37"/>
        <v>8315</v>
      </c>
      <c r="J55" s="56">
        <f t="shared" si="37"/>
        <v>8780</v>
      </c>
      <c r="K55" s="56">
        <f t="shared" si="37"/>
        <v>9245</v>
      </c>
      <c r="L55" s="56">
        <f t="shared" si="37"/>
        <v>9710</v>
      </c>
      <c r="M55" s="56">
        <f t="shared" si="37"/>
        <v>10175</v>
      </c>
      <c r="N55" s="56">
        <f t="shared" si="37"/>
        <v>10640</v>
      </c>
      <c r="O55" s="56">
        <f t="shared" si="37"/>
        <v>11105</v>
      </c>
      <c r="P55" s="56">
        <f t="shared" si="37"/>
        <v>11570</v>
      </c>
      <c r="Q55" s="56">
        <f t="shared" si="37"/>
        <v>12035</v>
      </c>
      <c r="R55" s="56">
        <f t="shared" si="37"/>
        <v>12500</v>
      </c>
      <c r="S55" s="56">
        <f t="shared" si="37"/>
        <v>12965</v>
      </c>
      <c r="T55" s="56">
        <f t="shared" si="37"/>
        <v>13430</v>
      </c>
      <c r="U55" s="56">
        <f t="shared" si="37"/>
        <v>13895</v>
      </c>
      <c r="V55" s="56">
        <f t="shared" si="37"/>
        <v>14360</v>
      </c>
      <c r="W55" s="56">
        <f t="shared" si="37"/>
        <v>14825</v>
      </c>
      <c r="X55" s="56">
        <f t="shared" si="37"/>
        <v>15290</v>
      </c>
      <c r="Y55" s="56">
        <f t="shared" si="37"/>
        <v>15755</v>
      </c>
      <c r="Z55" s="213"/>
      <c r="AA55" s="214"/>
      <c r="AB55" s="214"/>
      <c r="AC55" s="214"/>
      <c r="AD55" s="214"/>
      <c r="AE55" s="214"/>
      <c r="AF55" s="214"/>
      <c r="AG55" s="214"/>
      <c r="AH55" s="214"/>
      <c r="AI55" s="215"/>
      <c r="AJ55" s="48"/>
    </row>
    <row r="56" spans="2:36" s="44" customFormat="1" ht="15" customHeight="1">
      <c r="B56" s="55"/>
      <c r="C56" s="191" t="s">
        <v>82</v>
      </c>
      <c r="D56" s="192"/>
      <c r="E56" s="56">
        <v>5000</v>
      </c>
      <c r="F56" s="56">
        <v>5000</v>
      </c>
      <c r="G56" s="56">
        <v>5000</v>
      </c>
      <c r="H56" s="56">
        <v>5000</v>
      </c>
      <c r="I56" s="56">
        <v>5000</v>
      </c>
      <c r="J56" s="56">
        <v>5000</v>
      </c>
      <c r="K56" s="56">
        <v>5000</v>
      </c>
      <c r="L56" s="56">
        <v>5000</v>
      </c>
      <c r="M56" s="56">
        <v>5000</v>
      </c>
      <c r="N56" s="56">
        <v>5000</v>
      </c>
      <c r="O56" s="56">
        <v>5000</v>
      </c>
      <c r="P56" s="56">
        <v>5000</v>
      </c>
      <c r="Q56" s="56">
        <v>5000</v>
      </c>
      <c r="R56" s="56">
        <v>5000</v>
      </c>
      <c r="S56" s="56">
        <v>5000</v>
      </c>
      <c r="T56" s="56">
        <v>5000</v>
      </c>
      <c r="U56" s="56">
        <v>5000</v>
      </c>
      <c r="V56" s="56">
        <v>5000</v>
      </c>
      <c r="W56" s="56">
        <v>5000</v>
      </c>
      <c r="X56" s="56">
        <v>5000</v>
      </c>
      <c r="Y56" s="56">
        <v>5000</v>
      </c>
      <c r="Z56" s="213"/>
      <c r="AA56" s="214"/>
      <c r="AB56" s="214"/>
      <c r="AC56" s="214"/>
      <c r="AD56" s="214"/>
      <c r="AE56" s="214"/>
      <c r="AF56" s="214"/>
      <c r="AG56" s="214"/>
      <c r="AH56" s="214"/>
      <c r="AI56" s="215"/>
      <c r="AJ56" s="48"/>
    </row>
    <row r="57" spans="2:36" s="44" customFormat="1" ht="15" customHeight="1">
      <c r="B57" s="55"/>
      <c r="C57" s="191" t="s">
        <v>83</v>
      </c>
      <c r="D57" s="192"/>
      <c r="E57" s="56">
        <v>0</v>
      </c>
      <c r="F57" s="56">
        <v>0</v>
      </c>
      <c r="G57" s="56">
        <v>0</v>
      </c>
      <c r="H57" s="56">
        <v>0</v>
      </c>
      <c r="I57" s="56">
        <v>0</v>
      </c>
      <c r="J57" s="56">
        <v>0</v>
      </c>
      <c r="K57" s="56">
        <v>0</v>
      </c>
      <c r="L57" s="56">
        <v>0</v>
      </c>
      <c r="M57" s="56">
        <v>0</v>
      </c>
      <c r="N57" s="56">
        <v>0</v>
      </c>
      <c r="O57" s="56">
        <v>0</v>
      </c>
      <c r="P57" s="56">
        <v>0</v>
      </c>
      <c r="Q57" s="56">
        <v>0</v>
      </c>
      <c r="R57" s="56">
        <v>0</v>
      </c>
      <c r="S57" s="56">
        <v>0</v>
      </c>
      <c r="T57" s="56">
        <v>0</v>
      </c>
      <c r="U57" s="56">
        <v>0</v>
      </c>
      <c r="V57" s="56">
        <v>0</v>
      </c>
      <c r="W57" s="56">
        <v>0</v>
      </c>
      <c r="X57" s="56">
        <v>0</v>
      </c>
      <c r="Y57" s="56">
        <v>0</v>
      </c>
      <c r="Z57" s="213"/>
      <c r="AA57" s="214"/>
      <c r="AB57" s="214"/>
      <c r="AC57" s="214"/>
      <c r="AD57" s="214"/>
      <c r="AE57" s="214"/>
      <c r="AF57" s="214"/>
      <c r="AG57" s="214"/>
      <c r="AH57" s="214"/>
      <c r="AI57" s="215"/>
      <c r="AJ57" s="48"/>
    </row>
    <row r="58" spans="2:36" s="44" customFormat="1" ht="15" customHeight="1">
      <c r="B58" s="55"/>
      <c r="C58" s="191" t="s">
        <v>55</v>
      </c>
      <c r="D58" s="192"/>
      <c r="E58" s="56">
        <v>0</v>
      </c>
      <c r="F58" s="56">
        <v>0</v>
      </c>
      <c r="G58" s="56">
        <v>0</v>
      </c>
      <c r="H58" s="56">
        <v>0</v>
      </c>
      <c r="I58" s="56">
        <v>0</v>
      </c>
      <c r="J58" s="56">
        <v>0</v>
      </c>
      <c r="K58" s="56">
        <v>0</v>
      </c>
      <c r="L58" s="56">
        <v>0</v>
      </c>
      <c r="M58" s="56">
        <v>0</v>
      </c>
      <c r="N58" s="56">
        <v>0</v>
      </c>
      <c r="O58" s="56">
        <v>0</v>
      </c>
      <c r="P58" s="56">
        <v>0</v>
      </c>
      <c r="Q58" s="56">
        <v>0</v>
      </c>
      <c r="R58" s="56">
        <v>0</v>
      </c>
      <c r="S58" s="56">
        <v>0</v>
      </c>
      <c r="T58" s="56">
        <v>0</v>
      </c>
      <c r="U58" s="56">
        <v>0</v>
      </c>
      <c r="V58" s="56">
        <v>0</v>
      </c>
      <c r="W58" s="56">
        <v>0</v>
      </c>
      <c r="X58" s="56">
        <v>0</v>
      </c>
      <c r="Y58" s="56">
        <v>0</v>
      </c>
      <c r="Z58" s="213"/>
      <c r="AA58" s="214"/>
      <c r="AB58" s="214"/>
      <c r="AC58" s="214"/>
      <c r="AD58" s="214"/>
      <c r="AE58" s="214"/>
      <c r="AF58" s="214"/>
      <c r="AG58" s="214"/>
      <c r="AH58" s="214"/>
      <c r="AI58" s="215"/>
      <c r="AJ58" s="48"/>
    </row>
    <row r="59" spans="2:36" s="44" customFormat="1" ht="15" customHeight="1">
      <c r="B59" s="55"/>
      <c r="C59" s="191" t="s">
        <v>84</v>
      </c>
      <c r="D59" s="192"/>
      <c r="E59" s="56">
        <v>0</v>
      </c>
      <c r="F59" s="56">
        <v>0</v>
      </c>
      <c r="G59" s="56">
        <v>0</v>
      </c>
      <c r="H59" s="56">
        <v>0</v>
      </c>
      <c r="I59" s="56">
        <v>0</v>
      </c>
      <c r="J59" s="56">
        <v>0</v>
      </c>
      <c r="K59" s="56">
        <v>0</v>
      </c>
      <c r="L59" s="56">
        <v>0</v>
      </c>
      <c r="M59" s="56">
        <v>0</v>
      </c>
      <c r="N59" s="56">
        <v>0</v>
      </c>
      <c r="O59" s="56">
        <v>0</v>
      </c>
      <c r="P59" s="56">
        <v>0</v>
      </c>
      <c r="Q59" s="56">
        <v>0</v>
      </c>
      <c r="R59" s="56">
        <v>0</v>
      </c>
      <c r="S59" s="56">
        <v>0</v>
      </c>
      <c r="T59" s="56">
        <v>0</v>
      </c>
      <c r="U59" s="56">
        <v>0</v>
      </c>
      <c r="V59" s="56">
        <v>0</v>
      </c>
      <c r="W59" s="56">
        <v>0</v>
      </c>
      <c r="X59" s="56">
        <v>0</v>
      </c>
      <c r="Y59" s="56">
        <v>0</v>
      </c>
      <c r="Z59" s="213"/>
      <c r="AA59" s="214"/>
      <c r="AB59" s="214"/>
      <c r="AC59" s="214"/>
      <c r="AD59" s="214"/>
      <c r="AE59" s="214"/>
      <c r="AF59" s="214"/>
      <c r="AG59" s="214"/>
      <c r="AH59" s="214"/>
      <c r="AI59" s="215"/>
      <c r="AJ59" s="48"/>
    </row>
    <row r="60" spans="2:36" s="44" customFormat="1" ht="15" customHeight="1">
      <c r="B60" s="55"/>
      <c r="C60" s="191" t="s">
        <v>66</v>
      </c>
      <c r="D60" s="192"/>
      <c r="E60" s="56">
        <v>0</v>
      </c>
      <c r="F60" s="56">
        <v>0</v>
      </c>
      <c r="G60" s="56">
        <v>0</v>
      </c>
      <c r="H60" s="56">
        <v>0</v>
      </c>
      <c r="I60" s="56">
        <v>0</v>
      </c>
      <c r="J60" s="56">
        <v>0</v>
      </c>
      <c r="K60" s="56">
        <v>0</v>
      </c>
      <c r="L60" s="56">
        <v>0</v>
      </c>
      <c r="M60" s="56">
        <v>0</v>
      </c>
      <c r="N60" s="56">
        <v>0</v>
      </c>
      <c r="O60" s="56">
        <v>0</v>
      </c>
      <c r="P60" s="56">
        <v>0</v>
      </c>
      <c r="Q60" s="56">
        <v>0</v>
      </c>
      <c r="R60" s="56">
        <v>0</v>
      </c>
      <c r="S60" s="56">
        <v>0</v>
      </c>
      <c r="T60" s="56">
        <v>0</v>
      </c>
      <c r="U60" s="56">
        <v>0</v>
      </c>
      <c r="V60" s="56">
        <v>0</v>
      </c>
      <c r="W60" s="56">
        <v>0</v>
      </c>
      <c r="X60" s="56">
        <v>0</v>
      </c>
      <c r="Y60" s="56">
        <v>0</v>
      </c>
      <c r="Z60" s="213"/>
      <c r="AA60" s="214"/>
      <c r="AB60" s="214"/>
      <c r="AC60" s="214"/>
      <c r="AD60" s="214"/>
      <c r="AE60" s="214"/>
      <c r="AF60" s="214"/>
      <c r="AG60" s="214"/>
      <c r="AH60" s="214"/>
      <c r="AI60" s="215"/>
      <c r="AJ60" s="48"/>
    </row>
    <row r="61" spans="2:36" s="44" customFormat="1" ht="15" customHeight="1">
      <c r="B61" s="55"/>
      <c r="C61" s="191" t="s">
        <v>85</v>
      </c>
      <c r="D61" s="192"/>
      <c r="E61" s="56">
        <v>0</v>
      </c>
      <c r="F61" s="56">
        <v>0</v>
      </c>
      <c r="G61" s="56">
        <v>0</v>
      </c>
      <c r="H61" s="56">
        <v>0</v>
      </c>
      <c r="I61" s="56">
        <v>0</v>
      </c>
      <c r="J61" s="56">
        <v>0</v>
      </c>
      <c r="K61" s="56">
        <v>0</v>
      </c>
      <c r="L61" s="56">
        <v>0</v>
      </c>
      <c r="M61" s="56">
        <v>0</v>
      </c>
      <c r="N61" s="56">
        <v>0</v>
      </c>
      <c r="O61" s="56">
        <v>0</v>
      </c>
      <c r="P61" s="56">
        <v>0</v>
      </c>
      <c r="Q61" s="56">
        <v>0</v>
      </c>
      <c r="R61" s="56">
        <v>0</v>
      </c>
      <c r="S61" s="56">
        <v>0</v>
      </c>
      <c r="T61" s="56">
        <v>0</v>
      </c>
      <c r="U61" s="56">
        <v>0</v>
      </c>
      <c r="V61" s="56">
        <v>0</v>
      </c>
      <c r="W61" s="56">
        <v>0</v>
      </c>
      <c r="X61" s="56">
        <v>0</v>
      </c>
      <c r="Y61" s="56">
        <v>0</v>
      </c>
      <c r="Z61" s="213"/>
      <c r="AA61" s="214"/>
      <c r="AB61" s="214"/>
      <c r="AC61" s="214"/>
      <c r="AD61" s="214"/>
      <c r="AE61" s="214"/>
      <c r="AF61" s="214"/>
      <c r="AG61" s="214"/>
      <c r="AH61" s="214"/>
      <c r="AI61" s="215"/>
      <c r="AJ61" s="48"/>
    </row>
    <row r="62" spans="2:36" s="44" customFormat="1" ht="15" customHeight="1">
      <c r="B62" s="55"/>
      <c r="C62" s="191" t="s">
        <v>86</v>
      </c>
      <c r="D62" s="192"/>
      <c r="E62" s="56">
        <v>1000</v>
      </c>
      <c r="F62" s="56">
        <v>1000</v>
      </c>
      <c r="G62" s="56">
        <v>1000</v>
      </c>
      <c r="H62" s="56">
        <v>1000</v>
      </c>
      <c r="I62" s="56">
        <v>1000</v>
      </c>
      <c r="J62" s="56">
        <v>1000</v>
      </c>
      <c r="K62" s="56">
        <v>1000</v>
      </c>
      <c r="L62" s="56">
        <v>1000</v>
      </c>
      <c r="M62" s="56">
        <v>1000</v>
      </c>
      <c r="N62" s="56">
        <v>1000</v>
      </c>
      <c r="O62" s="56">
        <v>1000</v>
      </c>
      <c r="P62" s="56">
        <v>1000</v>
      </c>
      <c r="Q62" s="56">
        <v>1000</v>
      </c>
      <c r="R62" s="56">
        <v>1000</v>
      </c>
      <c r="S62" s="56">
        <v>1000</v>
      </c>
      <c r="T62" s="56">
        <v>1000</v>
      </c>
      <c r="U62" s="56">
        <v>1000</v>
      </c>
      <c r="V62" s="56">
        <v>1000</v>
      </c>
      <c r="W62" s="56">
        <v>1000</v>
      </c>
      <c r="X62" s="56">
        <v>1000</v>
      </c>
      <c r="Y62" s="56">
        <v>1000</v>
      </c>
      <c r="Z62" s="213"/>
      <c r="AA62" s="214"/>
      <c r="AB62" s="214"/>
      <c r="AC62" s="214"/>
      <c r="AD62" s="214"/>
      <c r="AE62" s="214"/>
      <c r="AF62" s="214"/>
      <c r="AG62" s="214"/>
      <c r="AH62" s="214"/>
      <c r="AI62" s="215"/>
      <c r="AJ62" s="48"/>
    </row>
    <row r="63" spans="2:36" s="44" customFormat="1" ht="15" customHeight="1">
      <c r="B63" s="55"/>
      <c r="C63" s="191" t="s">
        <v>114</v>
      </c>
      <c r="D63" s="192"/>
      <c r="E63" s="56">
        <f>E46*10/100</f>
        <v>2000</v>
      </c>
      <c r="F63" s="56">
        <f aca="true" t="shared" si="38" ref="F63:Y63">F46*10/100</f>
        <v>2150</v>
      </c>
      <c r="G63" s="56">
        <f t="shared" si="38"/>
        <v>2300</v>
      </c>
      <c r="H63" s="56">
        <f t="shared" si="38"/>
        <v>2450</v>
      </c>
      <c r="I63" s="56">
        <f t="shared" si="38"/>
        <v>2600</v>
      </c>
      <c r="J63" s="56">
        <f t="shared" si="38"/>
        <v>2750</v>
      </c>
      <c r="K63" s="56">
        <f t="shared" si="38"/>
        <v>2900</v>
      </c>
      <c r="L63" s="56">
        <f t="shared" si="38"/>
        <v>3050</v>
      </c>
      <c r="M63" s="56">
        <f t="shared" si="38"/>
        <v>3200</v>
      </c>
      <c r="N63" s="56">
        <f t="shared" si="38"/>
        <v>3350</v>
      </c>
      <c r="O63" s="56">
        <f t="shared" si="38"/>
        <v>3500</v>
      </c>
      <c r="P63" s="56">
        <f t="shared" si="38"/>
        <v>3650</v>
      </c>
      <c r="Q63" s="56">
        <f t="shared" si="38"/>
        <v>3800</v>
      </c>
      <c r="R63" s="56">
        <f t="shared" si="38"/>
        <v>3950</v>
      </c>
      <c r="S63" s="56">
        <f t="shared" si="38"/>
        <v>4100</v>
      </c>
      <c r="T63" s="56">
        <f t="shared" si="38"/>
        <v>4250</v>
      </c>
      <c r="U63" s="56">
        <f t="shared" si="38"/>
        <v>4400</v>
      </c>
      <c r="V63" s="56">
        <f t="shared" si="38"/>
        <v>4550</v>
      </c>
      <c r="W63" s="56">
        <f t="shared" si="38"/>
        <v>4700</v>
      </c>
      <c r="X63" s="56">
        <f t="shared" si="38"/>
        <v>4850</v>
      </c>
      <c r="Y63" s="56">
        <f t="shared" si="38"/>
        <v>5000</v>
      </c>
      <c r="Z63" s="213"/>
      <c r="AA63" s="214"/>
      <c r="AB63" s="214"/>
      <c r="AC63" s="214"/>
      <c r="AD63" s="214"/>
      <c r="AE63" s="214"/>
      <c r="AF63" s="214"/>
      <c r="AG63" s="214"/>
      <c r="AH63" s="214"/>
      <c r="AI63" s="215"/>
      <c r="AJ63" s="48"/>
    </row>
    <row r="64" spans="2:36" s="44" customFormat="1" ht="15" customHeight="1">
      <c r="B64" s="55"/>
      <c r="C64" s="191" t="s">
        <v>89</v>
      </c>
      <c r="D64" s="192"/>
      <c r="E64" s="56">
        <f>E63</f>
        <v>2000</v>
      </c>
      <c r="F64" s="56">
        <f aca="true" t="shared" si="39" ref="F64:Y64">F63</f>
        <v>2150</v>
      </c>
      <c r="G64" s="56">
        <f t="shared" si="39"/>
        <v>2300</v>
      </c>
      <c r="H64" s="56">
        <f t="shared" si="39"/>
        <v>2450</v>
      </c>
      <c r="I64" s="56">
        <f t="shared" si="39"/>
        <v>2600</v>
      </c>
      <c r="J64" s="56">
        <f t="shared" si="39"/>
        <v>2750</v>
      </c>
      <c r="K64" s="56">
        <f t="shared" si="39"/>
        <v>2900</v>
      </c>
      <c r="L64" s="56">
        <f t="shared" si="39"/>
        <v>3050</v>
      </c>
      <c r="M64" s="56">
        <f t="shared" si="39"/>
        <v>3200</v>
      </c>
      <c r="N64" s="56">
        <f t="shared" si="39"/>
        <v>3350</v>
      </c>
      <c r="O64" s="56">
        <f t="shared" si="39"/>
        <v>3500</v>
      </c>
      <c r="P64" s="56">
        <f t="shared" si="39"/>
        <v>3650</v>
      </c>
      <c r="Q64" s="56">
        <f t="shared" si="39"/>
        <v>3800</v>
      </c>
      <c r="R64" s="56">
        <f t="shared" si="39"/>
        <v>3950</v>
      </c>
      <c r="S64" s="56">
        <f t="shared" si="39"/>
        <v>4100</v>
      </c>
      <c r="T64" s="56">
        <f t="shared" si="39"/>
        <v>4250</v>
      </c>
      <c r="U64" s="56">
        <f t="shared" si="39"/>
        <v>4400</v>
      </c>
      <c r="V64" s="56">
        <f t="shared" si="39"/>
        <v>4550</v>
      </c>
      <c r="W64" s="56">
        <f t="shared" si="39"/>
        <v>4700</v>
      </c>
      <c r="X64" s="56">
        <f t="shared" si="39"/>
        <v>4850</v>
      </c>
      <c r="Y64" s="56">
        <f t="shared" si="39"/>
        <v>5000</v>
      </c>
      <c r="Z64" s="213"/>
      <c r="AA64" s="214"/>
      <c r="AB64" s="214"/>
      <c r="AC64" s="214"/>
      <c r="AD64" s="214"/>
      <c r="AE64" s="214"/>
      <c r="AF64" s="214"/>
      <c r="AG64" s="214"/>
      <c r="AH64" s="214"/>
      <c r="AI64" s="215"/>
      <c r="AJ64" s="48"/>
    </row>
    <row r="65" spans="2:36" s="44" customFormat="1" ht="15" customHeight="1">
      <c r="B65" s="55"/>
      <c r="C65" s="191" t="s">
        <v>90</v>
      </c>
      <c r="D65" s="192"/>
      <c r="E65" s="56">
        <f>E50*7.5/100</f>
        <v>1950</v>
      </c>
      <c r="F65" s="52">
        <f aca="true" t="shared" si="40" ref="F65:Y65">F50*7.5/100</f>
        <v>2096.25</v>
      </c>
      <c r="G65" s="52">
        <f t="shared" si="40"/>
        <v>2242.5</v>
      </c>
      <c r="H65" s="52">
        <f t="shared" si="40"/>
        <v>2388.75</v>
      </c>
      <c r="I65" s="56">
        <f t="shared" si="40"/>
        <v>2535</v>
      </c>
      <c r="J65" s="52">
        <f t="shared" si="40"/>
        <v>2681.25</v>
      </c>
      <c r="K65" s="52">
        <f t="shared" si="40"/>
        <v>2827.5</v>
      </c>
      <c r="L65" s="52">
        <f t="shared" si="40"/>
        <v>2973.75</v>
      </c>
      <c r="M65" s="56">
        <f t="shared" si="40"/>
        <v>3120</v>
      </c>
      <c r="N65" s="52">
        <f t="shared" si="40"/>
        <v>3266.25</v>
      </c>
      <c r="O65" s="52">
        <f t="shared" si="40"/>
        <v>3412.5</v>
      </c>
      <c r="P65" s="52">
        <f t="shared" si="40"/>
        <v>3558.75</v>
      </c>
      <c r="Q65" s="56">
        <f t="shared" si="40"/>
        <v>3705</v>
      </c>
      <c r="R65" s="52">
        <f t="shared" si="40"/>
        <v>3851.25</v>
      </c>
      <c r="S65" s="52">
        <f t="shared" si="40"/>
        <v>3997.5</v>
      </c>
      <c r="T65" s="52">
        <f t="shared" si="40"/>
        <v>4143.75</v>
      </c>
      <c r="U65" s="56">
        <f t="shared" si="40"/>
        <v>4290</v>
      </c>
      <c r="V65" s="52">
        <f t="shared" si="40"/>
        <v>4436.25</v>
      </c>
      <c r="W65" s="52">
        <f t="shared" si="40"/>
        <v>4582.5</v>
      </c>
      <c r="X65" s="52">
        <f t="shared" si="40"/>
        <v>4728.75</v>
      </c>
      <c r="Y65" s="56">
        <f t="shared" si="40"/>
        <v>4875</v>
      </c>
      <c r="Z65" s="213"/>
      <c r="AA65" s="214"/>
      <c r="AB65" s="214"/>
      <c r="AC65" s="214"/>
      <c r="AD65" s="214"/>
      <c r="AE65" s="214"/>
      <c r="AF65" s="214"/>
      <c r="AG65" s="214"/>
      <c r="AH65" s="214"/>
      <c r="AI65" s="215"/>
      <c r="AJ65" s="48"/>
    </row>
    <row r="66" spans="2:36" s="44" customFormat="1" ht="15" customHeight="1" thickBot="1">
      <c r="B66" s="55"/>
      <c r="C66" s="193" t="s">
        <v>60</v>
      </c>
      <c r="D66" s="194"/>
      <c r="E66" s="56">
        <f>SUM(E50:E65)</f>
        <v>53119.25</v>
      </c>
      <c r="F66" s="56">
        <f aca="true" t="shared" si="41" ref="F66:Y66">SUM(F50:F65)</f>
        <v>56330.25</v>
      </c>
      <c r="G66" s="56">
        <f t="shared" si="41"/>
        <v>59541.25</v>
      </c>
      <c r="H66" s="56">
        <f t="shared" si="41"/>
        <v>62752.25</v>
      </c>
      <c r="I66" s="56">
        <f t="shared" si="41"/>
        <v>65963.25</v>
      </c>
      <c r="J66" s="56">
        <f t="shared" si="41"/>
        <v>69174.25</v>
      </c>
      <c r="K66" s="56">
        <f t="shared" si="41"/>
        <v>72385.25</v>
      </c>
      <c r="L66" s="56">
        <f t="shared" si="41"/>
        <v>75596.25</v>
      </c>
      <c r="M66" s="56">
        <f t="shared" si="41"/>
        <v>78807.25</v>
      </c>
      <c r="N66" s="56">
        <f t="shared" si="41"/>
        <v>82018.25</v>
      </c>
      <c r="O66" s="56">
        <f t="shared" si="41"/>
        <v>85229.25</v>
      </c>
      <c r="P66" s="56">
        <f t="shared" si="41"/>
        <v>88440.25</v>
      </c>
      <c r="Q66" s="56">
        <f t="shared" si="41"/>
        <v>91651.25</v>
      </c>
      <c r="R66" s="56">
        <f t="shared" si="41"/>
        <v>94862.25</v>
      </c>
      <c r="S66" s="56">
        <f t="shared" si="41"/>
        <v>98073.25</v>
      </c>
      <c r="T66" s="56">
        <f t="shared" si="41"/>
        <v>101284.25</v>
      </c>
      <c r="U66" s="56">
        <f t="shared" si="41"/>
        <v>104495.25</v>
      </c>
      <c r="V66" s="56">
        <f t="shared" si="41"/>
        <v>107706.25</v>
      </c>
      <c r="W66" s="56">
        <f t="shared" si="41"/>
        <v>110917.25</v>
      </c>
      <c r="X66" s="56">
        <f t="shared" si="41"/>
        <v>114128.25</v>
      </c>
      <c r="Y66" s="56">
        <f t="shared" si="41"/>
        <v>117339.25</v>
      </c>
      <c r="Z66" s="213"/>
      <c r="AA66" s="214"/>
      <c r="AB66" s="214"/>
      <c r="AC66" s="214"/>
      <c r="AD66" s="214"/>
      <c r="AE66" s="214"/>
      <c r="AF66" s="214"/>
      <c r="AG66" s="214"/>
      <c r="AH66" s="214"/>
      <c r="AI66" s="215"/>
      <c r="AJ66" s="48"/>
    </row>
    <row r="67" spans="2:35" s="42" customFormat="1" ht="15" customHeight="1">
      <c r="B67" s="202"/>
      <c r="C67" s="26" t="s">
        <v>22</v>
      </c>
      <c r="D67" s="27" t="s">
        <v>4</v>
      </c>
      <c r="E67" s="28">
        <v>19680</v>
      </c>
      <c r="F67" s="28">
        <f>E67+970</f>
        <v>20650</v>
      </c>
      <c r="G67" s="28">
        <f aca="true" t="shared" si="42" ref="G67:Y67">F67+970</f>
        <v>21620</v>
      </c>
      <c r="H67" s="28">
        <f t="shared" si="42"/>
        <v>22590</v>
      </c>
      <c r="I67" s="28">
        <f t="shared" si="42"/>
        <v>23560</v>
      </c>
      <c r="J67" s="28">
        <f t="shared" si="42"/>
        <v>24530</v>
      </c>
      <c r="K67" s="28">
        <f t="shared" si="42"/>
        <v>25500</v>
      </c>
      <c r="L67" s="28">
        <f t="shared" si="42"/>
        <v>26470</v>
      </c>
      <c r="M67" s="28">
        <f t="shared" si="42"/>
        <v>27440</v>
      </c>
      <c r="N67" s="28">
        <f t="shared" si="42"/>
        <v>28410</v>
      </c>
      <c r="O67" s="28">
        <f t="shared" si="42"/>
        <v>29380</v>
      </c>
      <c r="P67" s="28">
        <f t="shared" si="42"/>
        <v>30350</v>
      </c>
      <c r="Q67" s="28">
        <f t="shared" si="42"/>
        <v>31320</v>
      </c>
      <c r="R67" s="28">
        <f t="shared" si="42"/>
        <v>32290</v>
      </c>
      <c r="S67" s="28">
        <f t="shared" si="42"/>
        <v>33260</v>
      </c>
      <c r="T67" s="28">
        <f t="shared" si="42"/>
        <v>34230</v>
      </c>
      <c r="U67" s="28">
        <f t="shared" si="42"/>
        <v>35200</v>
      </c>
      <c r="V67" s="28">
        <f t="shared" si="42"/>
        <v>36170</v>
      </c>
      <c r="W67" s="28">
        <f t="shared" si="42"/>
        <v>37140</v>
      </c>
      <c r="X67" s="28">
        <f t="shared" si="42"/>
        <v>38110</v>
      </c>
      <c r="Y67" s="28">
        <f t="shared" si="42"/>
        <v>39080</v>
      </c>
      <c r="Z67" s="213"/>
      <c r="AA67" s="214"/>
      <c r="AB67" s="214"/>
      <c r="AC67" s="214"/>
      <c r="AD67" s="214"/>
      <c r="AE67" s="214"/>
      <c r="AF67" s="214"/>
      <c r="AG67" s="214"/>
      <c r="AH67" s="214"/>
      <c r="AI67" s="215"/>
    </row>
    <row r="68" spans="2:35" s="42" customFormat="1" ht="15" customHeight="1">
      <c r="B68" s="119"/>
      <c r="C68" s="5" t="s">
        <v>46</v>
      </c>
      <c r="D68" s="6" t="s">
        <v>26</v>
      </c>
      <c r="E68" s="6">
        <v>31000</v>
      </c>
      <c r="F68" s="6">
        <f>E68+1600</f>
        <v>32600</v>
      </c>
      <c r="G68" s="6">
        <f aca="true" t="shared" si="43" ref="G68:Y68">F68+1600</f>
        <v>34200</v>
      </c>
      <c r="H68" s="6">
        <f t="shared" si="43"/>
        <v>35800</v>
      </c>
      <c r="I68" s="6">
        <f t="shared" si="43"/>
        <v>37400</v>
      </c>
      <c r="J68" s="6">
        <f t="shared" si="43"/>
        <v>39000</v>
      </c>
      <c r="K68" s="6">
        <f t="shared" si="43"/>
        <v>40600</v>
      </c>
      <c r="L68" s="6">
        <f t="shared" si="43"/>
        <v>42200</v>
      </c>
      <c r="M68" s="6">
        <f t="shared" si="43"/>
        <v>43800</v>
      </c>
      <c r="N68" s="6">
        <f t="shared" si="43"/>
        <v>45400</v>
      </c>
      <c r="O68" s="6">
        <f t="shared" si="43"/>
        <v>47000</v>
      </c>
      <c r="P68" s="6">
        <f t="shared" si="43"/>
        <v>48600</v>
      </c>
      <c r="Q68" s="6">
        <f t="shared" si="43"/>
        <v>50200</v>
      </c>
      <c r="R68" s="6">
        <f t="shared" si="43"/>
        <v>51800</v>
      </c>
      <c r="S68" s="6">
        <f t="shared" si="43"/>
        <v>53400</v>
      </c>
      <c r="T68" s="6">
        <f t="shared" si="43"/>
        <v>55000</v>
      </c>
      <c r="U68" s="6">
        <f t="shared" si="43"/>
        <v>56600</v>
      </c>
      <c r="V68" s="6">
        <f t="shared" si="43"/>
        <v>58200</v>
      </c>
      <c r="W68" s="6">
        <f t="shared" si="43"/>
        <v>59800</v>
      </c>
      <c r="X68" s="6">
        <f t="shared" si="43"/>
        <v>61400</v>
      </c>
      <c r="Y68" s="6">
        <f t="shared" si="43"/>
        <v>63000</v>
      </c>
      <c r="Z68" s="213"/>
      <c r="AA68" s="214"/>
      <c r="AB68" s="214"/>
      <c r="AC68" s="214"/>
      <c r="AD68" s="214"/>
      <c r="AE68" s="214"/>
      <c r="AF68" s="214"/>
      <c r="AG68" s="214"/>
      <c r="AH68" s="214"/>
      <c r="AI68" s="215"/>
    </row>
    <row r="69" spans="2:35" s="42" customFormat="1" ht="15" customHeight="1">
      <c r="B69" s="119"/>
      <c r="C69" s="121" t="s">
        <v>58</v>
      </c>
      <c r="D69" s="122"/>
      <c r="E69" s="15">
        <f aca="true" t="shared" si="44" ref="E69:Y69">E67*15/100</f>
        <v>2952</v>
      </c>
      <c r="F69" s="15">
        <f t="shared" si="44"/>
        <v>3097.5</v>
      </c>
      <c r="G69" s="15">
        <f t="shared" si="44"/>
        <v>3243</v>
      </c>
      <c r="H69" s="15">
        <f t="shared" si="44"/>
        <v>3388.5</v>
      </c>
      <c r="I69" s="15">
        <f t="shared" si="44"/>
        <v>3534</v>
      </c>
      <c r="J69" s="15">
        <f t="shared" si="44"/>
        <v>3679.5</v>
      </c>
      <c r="K69" s="15">
        <f t="shared" si="44"/>
        <v>3825</v>
      </c>
      <c r="L69" s="15">
        <f t="shared" si="44"/>
        <v>3970.5</v>
      </c>
      <c r="M69" s="15">
        <f t="shared" si="44"/>
        <v>4116</v>
      </c>
      <c r="N69" s="15">
        <f t="shared" si="44"/>
        <v>4261.5</v>
      </c>
      <c r="O69" s="15">
        <f t="shared" si="44"/>
        <v>4407</v>
      </c>
      <c r="P69" s="15">
        <f t="shared" si="44"/>
        <v>4552.5</v>
      </c>
      <c r="Q69" s="15">
        <f t="shared" si="44"/>
        <v>4698</v>
      </c>
      <c r="R69" s="15">
        <f t="shared" si="44"/>
        <v>4843.5</v>
      </c>
      <c r="S69" s="15">
        <f t="shared" si="44"/>
        <v>4989</v>
      </c>
      <c r="T69" s="15">
        <f t="shared" si="44"/>
        <v>5134.5</v>
      </c>
      <c r="U69" s="15">
        <f t="shared" si="44"/>
        <v>5280</v>
      </c>
      <c r="V69" s="15">
        <f t="shared" si="44"/>
        <v>5425.5</v>
      </c>
      <c r="W69" s="15">
        <f t="shared" si="44"/>
        <v>5571</v>
      </c>
      <c r="X69" s="15">
        <f t="shared" si="44"/>
        <v>5716.5</v>
      </c>
      <c r="Y69" s="15">
        <f t="shared" si="44"/>
        <v>5862</v>
      </c>
      <c r="Z69" s="213"/>
      <c r="AA69" s="214"/>
      <c r="AB69" s="214"/>
      <c r="AC69" s="214"/>
      <c r="AD69" s="214"/>
      <c r="AE69" s="214"/>
      <c r="AF69" s="214"/>
      <c r="AG69" s="214"/>
      <c r="AH69" s="214"/>
      <c r="AI69" s="215"/>
    </row>
    <row r="70" spans="2:35" s="42" customFormat="1" ht="15" customHeight="1">
      <c r="B70" s="119"/>
      <c r="C70" s="121" t="s">
        <v>80</v>
      </c>
      <c r="D70" s="122"/>
      <c r="E70" s="15">
        <f>E68*20/100</f>
        <v>6200</v>
      </c>
      <c r="F70" s="15">
        <f aca="true" t="shared" si="45" ref="F70:Y70">F68*20/100</f>
        <v>6520</v>
      </c>
      <c r="G70" s="15">
        <f t="shared" si="45"/>
        <v>6840</v>
      </c>
      <c r="H70" s="15">
        <f t="shared" si="45"/>
        <v>7160</v>
      </c>
      <c r="I70" s="15">
        <f t="shared" si="45"/>
        <v>7480</v>
      </c>
      <c r="J70" s="15">
        <f t="shared" si="45"/>
        <v>7800</v>
      </c>
      <c r="K70" s="15">
        <f t="shared" si="45"/>
        <v>8120</v>
      </c>
      <c r="L70" s="15">
        <f t="shared" si="45"/>
        <v>8440</v>
      </c>
      <c r="M70" s="15">
        <f t="shared" si="45"/>
        <v>8760</v>
      </c>
      <c r="N70" s="15">
        <f t="shared" si="45"/>
        <v>9080</v>
      </c>
      <c r="O70" s="15">
        <f t="shared" si="45"/>
        <v>9400</v>
      </c>
      <c r="P70" s="15">
        <f t="shared" si="45"/>
        <v>9720</v>
      </c>
      <c r="Q70" s="15">
        <f t="shared" si="45"/>
        <v>10040</v>
      </c>
      <c r="R70" s="15">
        <f t="shared" si="45"/>
        <v>10360</v>
      </c>
      <c r="S70" s="15">
        <f t="shared" si="45"/>
        <v>10680</v>
      </c>
      <c r="T70" s="15">
        <f t="shared" si="45"/>
        <v>11000</v>
      </c>
      <c r="U70" s="15">
        <f t="shared" si="45"/>
        <v>11320</v>
      </c>
      <c r="V70" s="15">
        <f t="shared" si="45"/>
        <v>11640</v>
      </c>
      <c r="W70" s="15">
        <f t="shared" si="45"/>
        <v>11960</v>
      </c>
      <c r="X70" s="15">
        <f t="shared" si="45"/>
        <v>12280</v>
      </c>
      <c r="Y70" s="15">
        <f t="shared" si="45"/>
        <v>12600</v>
      </c>
      <c r="Z70" s="213"/>
      <c r="AA70" s="214"/>
      <c r="AB70" s="214"/>
      <c r="AC70" s="214"/>
      <c r="AD70" s="214"/>
      <c r="AE70" s="214"/>
      <c r="AF70" s="214"/>
      <c r="AG70" s="214"/>
      <c r="AH70" s="214"/>
      <c r="AI70" s="215"/>
    </row>
    <row r="71" spans="2:35" s="45" customFormat="1" ht="15" customHeight="1">
      <c r="B71" s="119"/>
      <c r="C71" s="200" t="s">
        <v>60</v>
      </c>
      <c r="D71" s="201"/>
      <c r="E71" s="41">
        <f>E70+E69+E68</f>
        <v>40152</v>
      </c>
      <c r="F71" s="41">
        <f aca="true" t="shared" si="46" ref="F71:Y71">F70+F69+F68</f>
        <v>42217.5</v>
      </c>
      <c r="G71" s="41">
        <f t="shared" si="46"/>
        <v>44283</v>
      </c>
      <c r="H71" s="41">
        <f t="shared" si="46"/>
        <v>46348.5</v>
      </c>
      <c r="I71" s="41">
        <f t="shared" si="46"/>
        <v>48414</v>
      </c>
      <c r="J71" s="41">
        <f t="shared" si="46"/>
        <v>50479.5</v>
      </c>
      <c r="K71" s="41">
        <f t="shared" si="46"/>
        <v>52545</v>
      </c>
      <c r="L71" s="41">
        <f t="shared" si="46"/>
        <v>54610.5</v>
      </c>
      <c r="M71" s="41">
        <f t="shared" si="46"/>
        <v>56676</v>
      </c>
      <c r="N71" s="41">
        <f t="shared" si="46"/>
        <v>58741.5</v>
      </c>
      <c r="O71" s="41">
        <f t="shared" si="46"/>
        <v>60807</v>
      </c>
      <c r="P71" s="41">
        <f t="shared" si="46"/>
        <v>62872.5</v>
      </c>
      <c r="Q71" s="41">
        <f t="shared" si="46"/>
        <v>64938</v>
      </c>
      <c r="R71" s="41">
        <f t="shared" si="46"/>
        <v>67003.5</v>
      </c>
      <c r="S71" s="41">
        <f t="shared" si="46"/>
        <v>69069</v>
      </c>
      <c r="T71" s="41">
        <f t="shared" si="46"/>
        <v>71134.5</v>
      </c>
      <c r="U71" s="41">
        <f t="shared" si="46"/>
        <v>73200</v>
      </c>
      <c r="V71" s="41">
        <f t="shared" si="46"/>
        <v>75265.5</v>
      </c>
      <c r="W71" s="41">
        <f t="shared" si="46"/>
        <v>77331</v>
      </c>
      <c r="X71" s="41">
        <f t="shared" si="46"/>
        <v>79396.5</v>
      </c>
      <c r="Y71" s="41">
        <f t="shared" si="46"/>
        <v>81462</v>
      </c>
      <c r="Z71" s="213"/>
      <c r="AA71" s="214"/>
      <c r="AB71" s="214"/>
      <c r="AC71" s="214"/>
      <c r="AD71" s="214"/>
      <c r="AE71" s="214"/>
      <c r="AF71" s="214"/>
      <c r="AG71" s="214"/>
      <c r="AH71" s="214"/>
      <c r="AI71" s="215"/>
    </row>
    <row r="72" spans="1:36" s="49" customFormat="1" ht="15" customHeight="1" thickBot="1">
      <c r="A72" s="49" t="s">
        <v>115</v>
      </c>
      <c r="B72" s="195">
        <v>19</v>
      </c>
      <c r="C72" s="198" t="s">
        <v>110</v>
      </c>
      <c r="D72" s="199"/>
      <c r="E72" s="50">
        <v>40300</v>
      </c>
      <c r="F72" s="50">
        <f>E72+2100</f>
        <v>42400</v>
      </c>
      <c r="G72" s="50">
        <f aca="true" t="shared" si="47" ref="G72:Y72">F72+2100</f>
        <v>44500</v>
      </c>
      <c r="H72" s="50">
        <f t="shared" si="47"/>
        <v>46600</v>
      </c>
      <c r="I72" s="50">
        <f t="shared" si="47"/>
        <v>48700</v>
      </c>
      <c r="J72" s="50">
        <f t="shared" si="47"/>
        <v>50800</v>
      </c>
      <c r="K72" s="50">
        <f t="shared" si="47"/>
        <v>52900</v>
      </c>
      <c r="L72" s="50">
        <f t="shared" si="47"/>
        <v>55000</v>
      </c>
      <c r="M72" s="50">
        <f t="shared" si="47"/>
        <v>57100</v>
      </c>
      <c r="N72" s="50">
        <f t="shared" si="47"/>
        <v>59200</v>
      </c>
      <c r="O72" s="50">
        <f t="shared" si="47"/>
        <v>61300</v>
      </c>
      <c r="P72" s="50">
        <f t="shared" si="47"/>
        <v>63400</v>
      </c>
      <c r="Q72" s="50">
        <f t="shared" si="47"/>
        <v>65500</v>
      </c>
      <c r="R72" s="50">
        <f t="shared" si="47"/>
        <v>67600</v>
      </c>
      <c r="S72" s="50">
        <f t="shared" si="47"/>
        <v>69700</v>
      </c>
      <c r="T72" s="50">
        <f t="shared" si="47"/>
        <v>71800</v>
      </c>
      <c r="U72" s="50">
        <f t="shared" si="47"/>
        <v>73900</v>
      </c>
      <c r="V72" s="50">
        <f t="shared" si="47"/>
        <v>76000</v>
      </c>
      <c r="W72" s="50">
        <f t="shared" si="47"/>
        <v>78100</v>
      </c>
      <c r="X72" s="50">
        <f t="shared" si="47"/>
        <v>80200</v>
      </c>
      <c r="Y72" s="50">
        <f t="shared" si="47"/>
        <v>82300</v>
      </c>
      <c r="Z72" s="213"/>
      <c r="AA72" s="214"/>
      <c r="AB72" s="214"/>
      <c r="AC72" s="214"/>
      <c r="AD72" s="214"/>
      <c r="AE72" s="214"/>
      <c r="AF72" s="214"/>
      <c r="AG72" s="214"/>
      <c r="AH72" s="214"/>
      <c r="AI72" s="215"/>
      <c r="AJ72" s="51"/>
    </row>
    <row r="73" spans="2:36" s="44" customFormat="1" ht="15" customHeight="1">
      <c r="B73" s="196"/>
      <c r="C73" s="191" t="s">
        <v>53</v>
      </c>
      <c r="D73" s="192"/>
      <c r="E73" s="56">
        <v>5904</v>
      </c>
      <c r="F73" s="56">
        <v>5905</v>
      </c>
      <c r="G73" s="56">
        <v>5906</v>
      </c>
      <c r="H73" s="56">
        <v>5907</v>
      </c>
      <c r="I73" s="56">
        <v>5908</v>
      </c>
      <c r="J73" s="56">
        <v>5909</v>
      </c>
      <c r="K73" s="56">
        <v>5910</v>
      </c>
      <c r="L73" s="56">
        <v>5911</v>
      </c>
      <c r="M73" s="56">
        <v>5912</v>
      </c>
      <c r="N73" s="56">
        <v>5913</v>
      </c>
      <c r="O73" s="56">
        <v>5914</v>
      </c>
      <c r="P73" s="56">
        <v>5915</v>
      </c>
      <c r="Q73" s="56">
        <v>5916</v>
      </c>
      <c r="R73" s="56">
        <v>5917</v>
      </c>
      <c r="S73" s="56">
        <v>5918</v>
      </c>
      <c r="T73" s="56">
        <v>5919</v>
      </c>
      <c r="U73" s="56">
        <v>5920</v>
      </c>
      <c r="V73" s="56">
        <v>5921</v>
      </c>
      <c r="W73" s="56">
        <v>5922</v>
      </c>
      <c r="X73" s="56">
        <v>5923</v>
      </c>
      <c r="Y73" s="56">
        <v>5924</v>
      </c>
      <c r="Z73" s="213"/>
      <c r="AA73" s="214"/>
      <c r="AB73" s="214"/>
      <c r="AC73" s="214"/>
      <c r="AD73" s="214"/>
      <c r="AE73" s="214"/>
      <c r="AF73" s="214"/>
      <c r="AG73" s="214"/>
      <c r="AH73" s="214"/>
      <c r="AI73" s="215"/>
      <c r="AJ73" s="43"/>
    </row>
    <row r="74" spans="2:36" s="44" customFormat="1" ht="15" customHeight="1">
      <c r="B74" s="196"/>
      <c r="C74" s="191" t="s">
        <v>54</v>
      </c>
      <c r="D74" s="192"/>
      <c r="E74" s="56">
        <f aca="true" t="shared" si="48" ref="E74:Y74">E67*15/100</f>
        <v>2952</v>
      </c>
      <c r="F74" s="52">
        <f t="shared" si="48"/>
        <v>3097.5</v>
      </c>
      <c r="G74" s="56">
        <f t="shared" si="48"/>
        <v>3243</v>
      </c>
      <c r="H74" s="52">
        <f t="shared" si="48"/>
        <v>3388.5</v>
      </c>
      <c r="I74" s="56">
        <f t="shared" si="48"/>
        <v>3534</v>
      </c>
      <c r="J74" s="52">
        <f t="shared" si="48"/>
        <v>3679.5</v>
      </c>
      <c r="K74" s="56">
        <f t="shared" si="48"/>
        <v>3825</v>
      </c>
      <c r="L74" s="52">
        <f t="shared" si="48"/>
        <v>3970.5</v>
      </c>
      <c r="M74" s="56">
        <f t="shared" si="48"/>
        <v>4116</v>
      </c>
      <c r="N74" s="52">
        <f t="shared" si="48"/>
        <v>4261.5</v>
      </c>
      <c r="O74" s="56">
        <f t="shared" si="48"/>
        <v>4407</v>
      </c>
      <c r="P74" s="52">
        <f t="shared" si="48"/>
        <v>4552.5</v>
      </c>
      <c r="Q74" s="56">
        <f t="shared" si="48"/>
        <v>4698</v>
      </c>
      <c r="R74" s="52">
        <f t="shared" si="48"/>
        <v>4843.5</v>
      </c>
      <c r="S74" s="56">
        <f t="shared" si="48"/>
        <v>4989</v>
      </c>
      <c r="T74" s="52">
        <f t="shared" si="48"/>
        <v>5134.5</v>
      </c>
      <c r="U74" s="56">
        <f t="shared" si="48"/>
        <v>5280</v>
      </c>
      <c r="V74" s="52">
        <f t="shared" si="48"/>
        <v>5425.5</v>
      </c>
      <c r="W74" s="56">
        <f t="shared" si="48"/>
        <v>5571</v>
      </c>
      <c r="X74" s="52">
        <f t="shared" si="48"/>
        <v>5716.5</v>
      </c>
      <c r="Y74" s="56">
        <f t="shared" si="48"/>
        <v>5862</v>
      </c>
      <c r="Z74" s="213"/>
      <c r="AA74" s="214"/>
      <c r="AB74" s="214"/>
      <c r="AC74" s="214"/>
      <c r="AD74" s="214"/>
      <c r="AE74" s="214"/>
      <c r="AF74" s="214"/>
      <c r="AG74" s="214"/>
      <c r="AH74" s="214"/>
      <c r="AI74" s="215"/>
      <c r="AJ74" s="43"/>
    </row>
    <row r="75" spans="2:36" s="44" customFormat="1" ht="15" customHeight="1">
      <c r="B75" s="196"/>
      <c r="C75" s="53"/>
      <c r="D75" s="54"/>
      <c r="E75" s="56">
        <f>E74*25/100</f>
        <v>738</v>
      </c>
      <c r="F75" s="52">
        <f aca="true" t="shared" si="49" ref="F75:Y75">F74*25/100</f>
        <v>774.375</v>
      </c>
      <c r="G75" s="52">
        <f t="shared" si="49"/>
        <v>810.75</v>
      </c>
      <c r="H75" s="52">
        <f t="shared" si="49"/>
        <v>847.125</v>
      </c>
      <c r="I75" s="52">
        <f t="shared" si="49"/>
        <v>883.5</v>
      </c>
      <c r="J75" s="52">
        <f t="shared" si="49"/>
        <v>919.875</v>
      </c>
      <c r="K75" s="52">
        <f t="shared" si="49"/>
        <v>956.25</v>
      </c>
      <c r="L75" s="52">
        <f t="shared" si="49"/>
        <v>992.625</v>
      </c>
      <c r="M75" s="52">
        <f t="shared" si="49"/>
        <v>1029</v>
      </c>
      <c r="N75" s="52">
        <f t="shared" si="49"/>
        <v>1065.375</v>
      </c>
      <c r="O75" s="52">
        <f t="shared" si="49"/>
        <v>1101.75</v>
      </c>
      <c r="P75" s="52">
        <f t="shared" si="49"/>
        <v>1138.125</v>
      </c>
      <c r="Q75" s="52">
        <f t="shared" si="49"/>
        <v>1174.5</v>
      </c>
      <c r="R75" s="52">
        <f t="shared" si="49"/>
        <v>1210.875</v>
      </c>
      <c r="S75" s="52">
        <f t="shared" si="49"/>
        <v>1247.25</v>
      </c>
      <c r="T75" s="52">
        <f t="shared" si="49"/>
        <v>1283.625</v>
      </c>
      <c r="U75" s="52">
        <f t="shared" si="49"/>
        <v>1320</v>
      </c>
      <c r="V75" s="52">
        <f t="shared" si="49"/>
        <v>1356.375</v>
      </c>
      <c r="W75" s="52">
        <f t="shared" si="49"/>
        <v>1392.75</v>
      </c>
      <c r="X75" s="52">
        <f t="shared" si="49"/>
        <v>1429.125</v>
      </c>
      <c r="Y75" s="52">
        <f t="shared" si="49"/>
        <v>1465.5</v>
      </c>
      <c r="Z75" s="213"/>
      <c r="AA75" s="214"/>
      <c r="AB75" s="214"/>
      <c r="AC75" s="214"/>
      <c r="AD75" s="214"/>
      <c r="AE75" s="214"/>
      <c r="AF75" s="214"/>
      <c r="AG75" s="214"/>
      <c r="AH75" s="214"/>
      <c r="AI75" s="215"/>
      <c r="AJ75" s="43"/>
    </row>
    <row r="76" spans="2:36" s="44" customFormat="1" ht="15" customHeight="1">
      <c r="B76" s="196"/>
      <c r="C76" s="53"/>
      <c r="D76" s="54"/>
      <c r="E76" s="56">
        <f>E75+E74</f>
        <v>3690</v>
      </c>
      <c r="F76" s="52">
        <f aca="true" t="shared" si="50" ref="F76:Y76">F75+F74</f>
        <v>3871.875</v>
      </c>
      <c r="G76" s="52">
        <f t="shared" si="50"/>
        <v>4053.75</v>
      </c>
      <c r="H76" s="52">
        <f t="shared" si="50"/>
        <v>4235.625</v>
      </c>
      <c r="I76" s="52">
        <f t="shared" si="50"/>
        <v>4417.5</v>
      </c>
      <c r="J76" s="52">
        <f t="shared" si="50"/>
        <v>4599.375</v>
      </c>
      <c r="K76" s="52">
        <f t="shared" si="50"/>
        <v>4781.25</v>
      </c>
      <c r="L76" s="52">
        <f t="shared" si="50"/>
        <v>4963.125</v>
      </c>
      <c r="M76" s="52">
        <f t="shared" si="50"/>
        <v>5145</v>
      </c>
      <c r="N76" s="52">
        <f t="shared" si="50"/>
        <v>5326.875</v>
      </c>
      <c r="O76" s="52">
        <f t="shared" si="50"/>
        <v>5508.75</v>
      </c>
      <c r="P76" s="52">
        <f t="shared" si="50"/>
        <v>5690.625</v>
      </c>
      <c r="Q76" s="52">
        <f t="shared" si="50"/>
        <v>5872.5</v>
      </c>
      <c r="R76" s="52">
        <f t="shared" si="50"/>
        <v>6054.375</v>
      </c>
      <c r="S76" s="52">
        <f t="shared" si="50"/>
        <v>6236.25</v>
      </c>
      <c r="T76" s="52">
        <f t="shared" si="50"/>
        <v>6418.125</v>
      </c>
      <c r="U76" s="52">
        <f t="shared" si="50"/>
        <v>6600</v>
      </c>
      <c r="V76" s="52">
        <f t="shared" si="50"/>
        <v>6781.875</v>
      </c>
      <c r="W76" s="52">
        <f t="shared" si="50"/>
        <v>6963.75</v>
      </c>
      <c r="X76" s="52">
        <f t="shared" si="50"/>
        <v>7145.625</v>
      </c>
      <c r="Y76" s="52">
        <f t="shared" si="50"/>
        <v>7327.5</v>
      </c>
      <c r="Z76" s="213"/>
      <c r="AA76" s="214"/>
      <c r="AB76" s="214"/>
      <c r="AC76" s="214"/>
      <c r="AD76" s="214"/>
      <c r="AE76" s="214"/>
      <c r="AF76" s="214"/>
      <c r="AG76" s="214"/>
      <c r="AH76" s="214"/>
      <c r="AI76" s="215"/>
      <c r="AJ76" s="43"/>
    </row>
    <row r="77" spans="2:36" s="44" customFormat="1" ht="15" customHeight="1">
      <c r="B77" s="196"/>
      <c r="C77" s="191" t="s">
        <v>81</v>
      </c>
      <c r="D77" s="192"/>
      <c r="E77" s="56">
        <f aca="true" t="shared" si="51" ref="E77:Y77">E67/2</f>
        <v>9840</v>
      </c>
      <c r="F77" s="56">
        <f t="shared" si="51"/>
        <v>10325</v>
      </c>
      <c r="G77" s="56">
        <f t="shared" si="51"/>
        <v>10810</v>
      </c>
      <c r="H77" s="56">
        <f t="shared" si="51"/>
        <v>11295</v>
      </c>
      <c r="I77" s="56">
        <f t="shared" si="51"/>
        <v>11780</v>
      </c>
      <c r="J77" s="56">
        <f t="shared" si="51"/>
        <v>12265</v>
      </c>
      <c r="K77" s="56">
        <f t="shared" si="51"/>
        <v>12750</v>
      </c>
      <c r="L77" s="56">
        <f t="shared" si="51"/>
        <v>13235</v>
      </c>
      <c r="M77" s="56">
        <f t="shared" si="51"/>
        <v>13720</v>
      </c>
      <c r="N77" s="56">
        <f t="shared" si="51"/>
        <v>14205</v>
      </c>
      <c r="O77" s="56">
        <f t="shared" si="51"/>
        <v>14690</v>
      </c>
      <c r="P77" s="56">
        <f t="shared" si="51"/>
        <v>15175</v>
      </c>
      <c r="Q77" s="56">
        <f t="shared" si="51"/>
        <v>15660</v>
      </c>
      <c r="R77" s="56">
        <f t="shared" si="51"/>
        <v>16145</v>
      </c>
      <c r="S77" s="56">
        <f t="shared" si="51"/>
        <v>16630</v>
      </c>
      <c r="T77" s="56">
        <f t="shared" si="51"/>
        <v>17115</v>
      </c>
      <c r="U77" s="56">
        <f t="shared" si="51"/>
        <v>17600</v>
      </c>
      <c r="V77" s="56">
        <f t="shared" si="51"/>
        <v>18085</v>
      </c>
      <c r="W77" s="56">
        <f t="shared" si="51"/>
        <v>18570</v>
      </c>
      <c r="X77" s="56">
        <f t="shared" si="51"/>
        <v>19055</v>
      </c>
      <c r="Y77" s="56">
        <f t="shared" si="51"/>
        <v>19540</v>
      </c>
      <c r="Z77" s="213"/>
      <c r="AA77" s="214"/>
      <c r="AB77" s="214"/>
      <c r="AC77" s="214"/>
      <c r="AD77" s="214"/>
      <c r="AE77" s="214"/>
      <c r="AF77" s="214"/>
      <c r="AG77" s="214"/>
      <c r="AH77" s="214"/>
      <c r="AI77" s="215"/>
      <c r="AJ77" s="43"/>
    </row>
    <row r="78" spans="2:36" s="44" customFormat="1" ht="15" customHeight="1">
      <c r="B78" s="196"/>
      <c r="C78" s="191" t="s">
        <v>82</v>
      </c>
      <c r="D78" s="192"/>
      <c r="E78" s="56">
        <v>5000</v>
      </c>
      <c r="F78" s="56">
        <v>5000</v>
      </c>
      <c r="G78" s="56">
        <v>5000</v>
      </c>
      <c r="H78" s="56">
        <v>5000</v>
      </c>
      <c r="I78" s="56">
        <v>5000</v>
      </c>
      <c r="J78" s="56">
        <v>5000</v>
      </c>
      <c r="K78" s="56">
        <v>5000</v>
      </c>
      <c r="L78" s="56">
        <v>5000</v>
      </c>
      <c r="M78" s="56">
        <v>5000</v>
      </c>
      <c r="N78" s="56">
        <v>5000</v>
      </c>
      <c r="O78" s="56">
        <v>5000</v>
      </c>
      <c r="P78" s="56">
        <v>5000</v>
      </c>
      <c r="Q78" s="56">
        <v>5000</v>
      </c>
      <c r="R78" s="56">
        <v>5000</v>
      </c>
      <c r="S78" s="56">
        <v>5000</v>
      </c>
      <c r="T78" s="56">
        <v>5000</v>
      </c>
      <c r="U78" s="56">
        <v>5000</v>
      </c>
      <c r="V78" s="56">
        <v>5000</v>
      </c>
      <c r="W78" s="56">
        <v>5000</v>
      </c>
      <c r="X78" s="56">
        <v>5000</v>
      </c>
      <c r="Y78" s="56">
        <v>5000</v>
      </c>
      <c r="Z78" s="213"/>
      <c r="AA78" s="214"/>
      <c r="AB78" s="214"/>
      <c r="AC78" s="214"/>
      <c r="AD78" s="214"/>
      <c r="AE78" s="214"/>
      <c r="AF78" s="214"/>
      <c r="AG78" s="214"/>
      <c r="AH78" s="214"/>
      <c r="AI78" s="215"/>
      <c r="AJ78" s="43"/>
    </row>
    <row r="79" spans="2:36" s="44" customFormat="1" ht="15" customHeight="1">
      <c r="B79" s="196"/>
      <c r="C79" s="191" t="s">
        <v>83</v>
      </c>
      <c r="D79" s="192"/>
      <c r="E79" s="56">
        <v>0</v>
      </c>
      <c r="F79" s="56">
        <v>0</v>
      </c>
      <c r="G79" s="56">
        <v>0</v>
      </c>
      <c r="H79" s="56">
        <v>0</v>
      </c>
      <c r="I79" s="56">
        <v>0</v>
      </c>
      <c r="J79" s="56">
        <v>0</v>
      </c>
      <c r="K79" s="56">
        <v>0</v>
      </c>
      <c r="L79" s="56">
        <v>0</v>
      </c>
      <c r="M79" s="56">
        <v>0</v>
      </c>
      <c r="N79" s="56">
        <v>0</v>
      </c>
      <c r="O79" s="56">
        <v>0</v>
      </c>
      <c r="P79" s="56">
        <v>0</v>
      </c>
      <c r="Q79" s="56">
        <v>0</v>
      </c>
      <c r="R79" s="56">
        <v>0</v>
      </c>
      <c r="S79" s="56">
        <v>0</v>
      </c>
      <c r="T79" s="56">
        <v>0</v>
      </c>
      <c r="U79" s="56">
        <v>0</v>
      </c>
      <c r="V79" s="56">
        <v>0</v>
      </c>
      <c r="W79" s="56">
        <v>0</v>
      </c>
      <c r="X79" s="56">
        <v>0</v>
      </c>
      <c r="Y79" s="56">
        <v>0</v>
      </c>
      <c r="Z79" s="213"/>
      <c r="AA79" s="214"/>
      <c r="AB79" s="214"/>
      <c r="AC79" s="214"/>
      <c r="AD79" s="214"/>
      <c r="AE79" s="214"/>
      <c r="AF79" s="214"/>
      <c r="AG79" s="214"/>
      <c r="AH79" s="214"/>
      <c r="AI79" s="215"/>
      <c r="AJ79" s="43"/>
    </row>
    <row r="80" spans="2:36" s="44" customFormat="1" ht="15" customHeight="1">
      <c r="B80" s="196"/>
      <c r="C80" s="191" t="s">
        <v>55</v>
      </c>
      <c r="D80" s="192"/>
      <c r="E80" s="56">
        <v>0</v>
      </c>
      <c r="F80" s="56">
        <v>0</v>
      </c>
      <c r="G80" s="56">
        <v>0</v>
      </c>
      <c r="H80" s="56">
        <v>0</v>
      </c>
      <c r="I80" s="56">
        <v>0</v>
      </c>
      <c r="J80" s="56">
        <v>0</v>
      </c>
      <c r="K80" s="56">
        <v>0</v>
      </c>
      <c r="L80" s="56">
        <v>0</v>
      </c>
      <c r="M80" s="56">
        <v>0</v>
      </c>
      <c r="N80" s="56">
        <v>0</v>
      </c>
      <c r="O80" s="56">
        <v>0</v>
      </c>
      <c r="P80" s="56">
        <v>0</v>
      </c>
      <c r="Q80" s="56">
        <v>0</v>
      </c>
      <c r="R80" s="56">
        <v>0</v>
      </c>
      <c r="S80" s="56">
        <v>0</v>
      </c>
      <c r="T80" s="56">
        <v>0</v>
      </c>
      <c r="U80" s="56">
        <v>0</v>
      </c>
      <c r="V80" s="56">
        <v>0</v>
      </c>
      <c r="W80" s="56">
        <v>0</v>
      </c>
      <c r="X80" s="56">
        <v>0</v>
      </c>
      <c r="Y80" s="56">
        <v>0</v>
      </c>
      <c r="Z80" s="213"/>
      <c r="AA80" s="214"/>
      <c r="AB80" s="214"/>
      <c r="AC80" s="214"/>
      <c r="AD80" s="214"/>
      <c r="AE80" s="214"/>
      <c r="AF80" s="214"/>
      <c r="AG80" s="214"/>
      <c r="AH80" s="214"/>
      <c r="AI80" s="215"/>
      <c r="AJ80" s="43"/>
    </row>
    <row r="81" spans="2:36" s="44" customFormat="1" ht="15" customHeight="1">
      <c r="B81" s="196"/>
      <c r="C81" s="191" t="s">
        <v>84</v>
      </c>
      <c r="D81" s="192"/>
      <c r="E81" s="56">
        <v>500</v>
      </c>
      <c r="F81" s="56">
        <v>500</v>
      </c>
      <c r="G81" s="56">
        <v>500</v>
      </c>
      <c r="H81" s="56">
        <v>500</v>
      </c>
      <c r="I81" s="56">
        <v>500</v>
      </c>
      <c r="J81" s="56">
        <v>500</v>
      </c>
      <c r="K81" s="56">
        <v>500</v>
      </c>
      <c r="L81" s="56">
        <v>500</v>
      </c>
      <c r="M81" s="56">
        <v>500</v>
      </c>
      <c r="N81" s="56">
        <v>500</v>
      </c>
      <c r="O81" s="56">
        <v>500</v>
      </c>
      <c r="P81" s="56">
        <v>500</v>
      </c>
      <c r="Q81" s="56">
        <v>500</v>
      </c>
      <c r="R81" s="56">
        <v>500</v>
      </c>
      <c r="S81" s="56">
        <v>500</v>
      </c>
      <c r="T81" s="56">
        <v>500</v>
      </c>
      <c r="U81" s="56">
        <v>500</v>
      </c>
      <c r="V81" s="56">
        <v>500</v>
      </c>
      <c r="W81" s="56">
        <v>500</v>
      </c>
      <c r="X81" s="56">
        <v>500</v>
      </c>
      <c r="Y81" s="56">
        <v>500</v>
      </c>
      <c r="Z81" s="213"/>
      <c r="AA81" s="214"/>
      <c r="AB81" s="214"/>
      <c r="AC81" s="214"/>
      <c r="AD81" s="214"/>
      <c r="AE81" s="214"/>
      <c r="AF81" s="214"/>
      <c r="AG81" s="214"/>
      <c r="AH81" s="214"/>
      <c r="AI81" s="215"/>
      <c r="AJ81" s="43"/>
    </row>
    <row r="82" spans="2:36" s="44" customFormat="1" ht="15" customHeight="1">
      <c r="B82" s="196"/>
      <c r="C82" s="191" t="s">
        <v>66</v>
      </c>
      <c r="D82" s="192"/>
      <c r="E82" s="56">
        <v>500</v>
      </c>
      <c r="F82" s="56">
        <v>500</v>
      </c>
      <c r="G82" s="56">
        <v>500</v>
      </c>
      <c r="H82" s="56">
        <v>500</v>
      </c>
      <c r="I82" s="56">
        <v>500</v>
      </c>
      <c r="J82" s="56">
        <v>500</v>
      </c>
      <c r="K82" s="56">
        <v>500</v>
      </c>
      <c r="L82" s="56">
        <v>500</v>
      </c>
      <c r="M82" s="56">
        <v>500</v>
      </c>
      <c r="N82" s="56">
        <v>500</v>
      </c>
      <c r="O82" s="56">
        <v>500</v>
      </c>
      <c r="P82" s="56">
        <v>500</v>
      </c>
      <c r="Q82" s="56">
        <v>500</v>
      </c>
      <c r="R82" s="56">
        <v>500</v>
      </c>
      <c r="S82" s="56">
        <v>500</v>
      </c>
      <c r="T82" s="56">
        <v>500</v>
      </c>
      <c r="U82" s="56">
        <v>500</v>
      </c>
      <c r="V82" s="56">
        <v>500</v>
      </c>
      <c r="W82" s="56">
        <v>500</v>
      </c>
      <c r="X82" s="56">
        <v>500</v>
      </c>
      <c r="Y82" s="56">
        <v>500</v>
      </c>
      <c r="Z82" s="213"/>
      <c r="AA82" s="214"/>
      <c r="AB82" s="214"/>
      <c r="AC82" s="214"/>
      <c r="AD82" s="214"/>
      <c r="AE82" s="214"/>
      <c r="AF82" s="214"/>
      <c r="AG82" s="214"/>
      <c r="AH82" s="214"/>
      <c r="AI82" s="215"/>
      <c r="AJ82" s="43"/>
    </row>
    <row r="83" spans="2:36" s="44" customFormat="1" ht="15" customHeight="1">
      <c r="B83" s="196"/>
      <c r="C83" s="191" t="s">
        <v>85</v>
      </c>
      <c r="D83" s="192"/>
      <c r="E83" s="56">
        <v>0</v>
      </c>
      <c r="F83" s="56">
        <v>0</v>
      </c>
      <c r="G83" s="56">
        <v>0</v>
      </c>
      <c r="H83" s="56">
        <v>0</v>
      </c>
      <c r="I83" s="56">
        <v>0</v>
      </c>
      <c r="J83" s="56">
        <v>0</v>
      </c>
      <c r="K83" s="56">
        <v>0</v>
      </c>
      <c r="L83" s="56">
        <v>0</v>
      </c>
      <c r="M83" s="56">
        <v>0</v>
      </c>
      <c r="N83" s="56">
        <v>0</v>
      </c>
      <c r="O83" s="56">
        <v>0</v>
      </c>
      <c r="P83" s="56">
        <v>0</v>
      </c>
      <c r="Q83" s="56">
        <v>0</v>
      </c>
      <c r="R83" s="56">
        <v>0</v>
      </c>
      <c r="S83" s="56">
        <v>0</v>
      </c>
      <c r="T83" s="56">
        <v>0</v>
      </c>
      <c r="U83" s="56">
        <v>0</v>
      </c>
      <c r="V83" s="56">
        <v>0</v>
      </c>
      <c r="W83" s="56">
        <v>0</v>
      </c>
      <c r="X83" s="56">
        <v>0</v>
      </c>
      <c r="Y83" s="56">
        <v>0</v>
      </c>
      <c r="Z83" s="213"/>
      <c r="AA83" s="214"/>
      <c r="AB83" s="214"/>
      <c r="AC83" s="214"/>
      <c r="AD83" s="214"/>
      <c r="AE83" s="214"/>
      <c r="AF83" s="214"/>
      <c r="AG83" s="214"/>
      <c r="AH83" s="214"/>
      <c r="AI83" s="215"/>
      <c r="AJ83" s="43"/>
    </row>
    <row r="84" spans="2:36" s="44" customFormat="1" ht="15" customHeight="1">
      <c r="B84" s="196"/>
      <c r="C84" s="191" t="s">
        <v>86</v>
      </c>
      <c r="D84" s="192"/>
      <c r="E84" s="56">
        <v>1000</v>
      </c>
      <c r="F84" s="56">
        <v>1000</v>
      </c>
      <c r="G84" s="56">
        <v>1000</v>
      </c>
      <c r="H84" s="56">
        <v>1000</v>
      </c>
      <c r="I84" s="56">
        <v>1000</v>
      </c>
      <c r="J84" s="56">
        <v>1000</v>
      </c>
      <c r="K84" s="56">
        <v>1000</v>
      </c>
      <c r="L84" s="56">
        <v>1000</v>
      </c>
      <c r="M84" s="56">
        <v>1000</v>
      </c>
      <c r="N84" s="56">
        <v>1000</v>
      </c>
      <c r="O84" s="56">
        <v>1000</v>
      </c>
      <c r="P84" s="56">
        <v>1000</v>
      </c>
      <c r="Q84" s="56">
        <v>1000</v>
      </c>
      <c r="R84" s="56">
        <v>1000</v>
      </c>
      <c r="S84" s="56">
        <v>1000</v>
      </c>
      <c r="T84" s="56">
        <v>1000</v>
      </c>
      <c r="U84" s="56">
        <v>1000</v>
      </c>
      <c r="V84" s="56">
        <v>1000</v>
      </c>
      <c r="W84" s="56">
        <v>1000</v>
      </c>
      <c r="X84" s="56">
        <v>1000</v>
      </c>
      <c r="Y84" s="56">
        <v>1000</v>
      </c>
      <c r="Z84" s="213"/>
      <c r="AA84" s="214"/>
      <c r="AB84" s="214"/>
      <c r="AC84" s="214"/>
      <c r="AD84" s="214"/>
      <c r="AE84" s="214"/>
      <c r="AF84" s="214"/>
      <c r="AG84" s="214"/>
      <c r="AH84" s="214"/>
      <c r="AI84" s="215"/>
      <c r="AJ84" s="43"/>
    </row>
    <row r="85" spans="2:36" s="44" customFormat="1" ht="15" customHeight="1">
      <c r="B85" s="196"/>
      <c r="C85" s="191" t="s">
        <v>114</v>
      </c>
      <c r="D85" s="192"/>
      <c r="E85" s="56">
        <f>E68*10/100</f>
        <v>3100</v>
      </c>
      <c r="F85" s="56">
        <f aca="true" t="shared" si="52" ref="F85:Y85">F68*10/100</f>
        <v>3260</v>
      </c>
      <c r="G85" s="56">
        <f t="shared" si="52"/>
        <v>3420</v>
      </c>
      <c r="H85" s="56">
        <f t="shared" si="52"/>
        <v>3580</v>
      </c>
      <c r="I85" s="56">
        <f t="shared" si="52"/>
        <v>3740</v>
      </c>
      <c r="J85" s="56">
        <f t="shared" si="52"/>
        <v>3900</v>
      </c>
      <c r="K85" s="56">
        <f t="shared" si="52"/>
        <v>4060</v>
      </c>
      <c r="L85" s="56">
        <f t="shared" si="52"/>
        <v>4220</v>
      </c>
      <c r="M85" s="56">
        <f t="shared" si="52"/>
        <v>4380</v>
      </c>
      <c r="N85" s="56">
        <f t="shared" si="52"/>
        <v>4540</v>
      </c>
      <c r="O85" s="56">
        <f t="shared" si="52"/>
        <v>4700</v>
      </c>
      <c r="P85" s="56">
        <f t="shared" si="52"/>
        <v>4860</v>
      </c>
      <c r="Q85" s="56">
        <f t="shared" si="52"/>
        <v>5020</v>
      </c>
      <c r="R85" s="56">
        <f t="shared" si="52"/>
        <v>5180</v>
      </c>
      <c r="S85" s="56">
        <f t="shared" si="52"/>
        <v>5340</v>
      </c>
      <c r="T85" s="56">
        <f t="shared" si="52"/>
        <v>5500</v>
      </c>
      <c r="U85" s="56">
        <f t="shared" si="52"/>
        <v>5660</v>
      </c>
      <c r="V85" s="56">
        <f t="shared" si="52"/>
        <v>5820</v>
      </c>
      <c r="W85" s="56">
        <f t="shared" si="52"/>
        <v>5980</v>
      </c>
      <c r="X85" s="56">
        <f t="shared" si="52"/>
        <v>6140</v>
      </c>
      <c r="Y85" s="56">
        <f t="shared" si="52"/>
        <v>6300</v>
      </c>
      <c r="Z85" s="213"/>
      <c r="AA85" s="214"/>
      <c r="AB85" s="214"/>
      <c r="AC85" s="214"/>
      <c r="AD85" s="214"/>
      <c r="AE85" s="214"/>
      <c r="AF85" s="214"/>
      <c r="AG85" s="214"/>
      <c r="AH85" s="214"/>
      <c r="AI85" s="215"/>
      <c r="AJ85" s="48"/>
    </row>
    <row r="86" spans="2:36" s="44" customFormat="1" ht="15" customHeight="1">
      <c r="B86" s="196"/>
      <c r="C86" s="191" t="s">
        <v>89</v>
      </c>
      <c r="D86" s="192"/>
      <c r="E86" s="56">
        <f>E85</f>
        <v>3100</v>
      </c>
      <c r="F86" s="56">
        <f aca="true" t="shared" si="53" ref="F86:Y86">F85</f>
        <v>3260</v>
      </c>
      <c r="G86" s="56">
        <f t="shared" si="53"/>
        <v>3420</v>
      </c>
      <c r="H86" s="56">
        <f t="shared" si="53"/>
        <v>3580</v>
      </c>
      <c r="I86" s="56">
        <f t="shared" si="53"/>
        <v>3740</v>
      </c>
      <c r="J86" s="56">
        <f t="shared" si="53"/>
        <v>3900</v>
      </c>
      <c r="K86" s="56">
        <f t="shared" si="53"/>
        <v>4060</v>
      </c>
      <c r="L86" s="56">
        <f t="shared" si="53"/>
        <v>4220</v>
      </c>
      <c r="M86" s="56">
        <f t="shared" si="53"/>
        <v>4380</v>
      </c>
      <c r="N86" s="56">
        <f t="shared" si="53"/>
        <v>4540</v>
      </c>
      <c r="O86" s="56">
        <f t="shared" si="53"/>
        <v>4700</v>
      </c>
      <c r="P86" s="56">
        <f t="shared" si="53"/>
        <v>4860</v>
      </c>
      <c r="Q86" s="56">
        <f t="shared" si="53"/>
        <v>5020</v>
      </c>
      <c r="R86" s="56">
        <f t="shared" si="53"/>
        <v>5180</v>
      </c>
      <c r="S86" s="56">
        <f t="shared" si="53"/>
        <v>5340</v>
      </c>
      <c r="T86" s="56">
        <f t="shared" si="53"/>
        <v>5500</v>
      </c>
      <c r="U86" s="56">
        <f t="shared" si="53"/>
        <v>5660</v>
      </c>
      <c r="V86" s="56">
        <f t="shared" si="53"/>
        <v>5820</v>
      </c>
      <c r="W86" s="56">
        <f t="shared" si="53"/>
        <v>5980</v>
      </c>
      <c r="X86" s="56">
        <f t="shared" si="53"/>
        <v>6140</v>
      </c>
      <c r="Y86" s="56">
        <f t="shared" si="53"/>
        <v>6300</v>
      </c>
      <c r="Z86" s="213"/>
      <c r="AA86" s="214"/>
      <c r="AB86" s="214"/>
      <c r="AC86" s="214"/>
      <c r="AD86" s="214"/>
      <c r="AE86" s="214"/>
      <c r="AF86" s="214"/>
      <c r="AG86" s="214"/>
      <c r="AH86" s="214"/>
      <c r="AI86" s="215"/>
      <c r="AJ86" s="48"/>
    </row>
    <row r="87" spans="2:36" s="44" customFormat="1" ht="15" customHeight="1">
      <c r="B87" s="196"/>
      <c r="C87" s="191" t="s">
        <v>90</v>
      </c>
      <c r="D87" s="192"/>
      <c r="E87" s="52">
        <f>E72*7.5/100</f>
        <v>3022.5</v>
      </c>
      <c r="F87" s="56">
        <f aca="true" t="shared" si="54" ref="F87:Y87">F72*7.5/100</f>
        <v>3180</v>
      </c>
      <c r="G87" s="52">
        <f t="shared" si="54"/>
        <v>3337.5</v>
      </c>
      <c r="H87" s="56">
        <f t="shared" si="54"/>
        <v>3495</v>
      </c>
      <c r="I87" s="52">
        <f t="shared" si="54"/>
        <v>3652.5</v>
      </c>
      <c r="J87" s="56">
        <f t="shared" si="54"/>
        <v>3810</v>
      </c>
      <c r="K87" s="52">
        <f t="shared" si="54"/>
        <v>3967.5</v>
      </c>
      <c r="L87" s="56">
        <f t="shared" si="54"/>
        <v>4125</v>
      </c>
      <c r="M87" s="52">
        <f t="shared" si="54"/>
        <v>4282.5</v>
      </c>
      <c r="N87" s="56">
        <f t="shared" si="54"/>
        <v>4440</v>
      </c>
      <c r="O87" s="52">
        <f t="shared" si="54"/>
        <v>4597.5</v>
      </c>
      <c r="P87" s="56">
        <f t="shared" si="54"/>
        <v>4755</v>
      </c>
      <c r="Q87" s="52">
        <f t="shared" si="54"/>
        <v>4912.5</v>
      </c>
      <c r="R87" s="56">
        <f t="shared" si="54"/>
        <v>5070</v>
      </c>
      <c r="S87" s="52">
        <f t="shared" si="54"/>
        <v>5227.5</v>
      </c>
      <c r="T87" s="56">
        <f t="shared" si="54"/>
        <v>5385</v>
      </c>
      <c r="U87" s="52">
        <f t="shared" si="54"/>
        <v>5542.5</v>
      </c>
      <c r="V87" s="56">
        <f t="shared" si="54"/>
        <v>5700</v>
      </c>
      <c r="W87" s="52">
        <f t="shared" si="54"/>
        <v>5857.5</v>
      </c>
      <c r="X87" s="56">
        <f t="shared" si="54"/>
        <v>6015</v>
      </c>
      <c r="Y87" s="52">
        <f t="shared" si="54"/>
        <v>6172.5</v>
      </c>
      <c r="Z87" s="213"/>
      <c r="AA87" s="214"/>
      <c r="AB87" s="214"/>
      <c r="AC87" s="214"/>
      <c r="AD87" s="214"/>
      <c r="AE87" s="214"/>
      <c r="AF87" s="214"/>
      <c r="AG87" s="214"/>
      <c r="AH87" s="214"/>
      <c r="AI87" s="215"/>
      <c r="AJ87" s="48"/>
    </row>
    <row r="88" spans="2:36" s="44" customFormat="1" ht="15" customHeight="1" thickBot="1">
      <c r="B88" s="209"/>
      <c r="C88" s="193" t="s">
        <v>60</v>
      </c>
      <c r="D88" s="194"/>
      <c r="E88" s="56">
        <f>SUM(E72:E87)</f>
        <v>79646.5</v>
      </c>
      <c r="F88" s="56">
        <f aca="true" t="shared" si="55" ref="F88:Y88">SUM(F72:F87)</f>
        <v>83073.75</v>
      </c>
      <c r="G88" s="56">
        <f t="shared" si="55"/>
        <v>86501</v>
      </c>
      <c r="H88" s="56">
        <f t="shared" si="55"/>
        <v>89928.25</v>
      </c>
      <c r="I88" s="56">
        <f t="shared" si="55"/>
        <v>93355.5</v>
      </c>
      <c r="J88" s="56">
        <f t="shared" si="55"/>
        <v>96782.75</v>
      </c>
      <c r="K88" s="56">
        <f t="shared" si="55"/>
        <v>100210</v>
      </c>
      <c r="L88" s="56">
        <f t="shared" si="55"/>
        <v>103637.25</v>
      </c>
      <c r="M88" s="56">
        <f t="shared" si="55"/>
        <v>107064.5</v>
      </c>
      <c r="N88" s="56">
        <f t="shared" si="55"/>
        <v>110491.75</v>
      </c>
      <c r="O88" s="56">
        <f t="shared" si="55"/>
        <v>113919</v>
      </c>
      <c r="P88" s="56">
        <f t="shared" si="55"/>
        <v>117346.25</v>
      </c>
      <c r="Q88" s="56">
        <f t="shared" si="55"/>
        <v>120773.5</v>
      </c>
      <c r="R88" s="56">
        <f t="shared" si="55"/>
        <v>124200.75</v>
      </c>
      <c r="S88" s="56">
        <f t="shared" si="55"/>
        <v>127628</v>
      </c>
      <c r="T88" s="56">
        <f t="shared" si="55"/>
        <v>131055.25</v>
      </c>
      <c r="U88" s="56">
        <f t="shared" si="55"/>
        <v>134482.5</v>
      </c>
      <c r="V88" s="56">
        <f t="shared" si="55"/>
        <v>137909.75</v>
      </c>
      <c r="W88" s="56">
        <f t="shared" si="55"/>
        <v>141337</v>
      </c>
      <c r="X88" s="56">
        <f t="shared" si="55"/>
        <v>144764.25</v>
      </c>
      <c r="Y88" s="56">
        <f t="shared" si="55"/>
        <v>148191.5</v>
      </c>
      <c r="Z88" s="216"/>
      <c r="AA88" s="217"/>
      <c r="AB88" s="217"/>
      <c r="AC88" s="217"/>
      <c r="AD88" s="217"/>
      <c r="AE88" s="217"/>
      <c r="AF88" s="217"/>
      <c r="AG88" s="217"/>
      <c r="AH88" s="217"/>
      <c r="AI88" s="218"/>
      <c r="AJ88" s="43"/>
    </row>
    <row r="89" spans="2:36" s="42" customFormat="1" ht="15" customHeight="1">
      <c r="B89" s="202"/>
      <c r="C89" s="26" t="s">
        <v>23</v>
      </c>
      <c r="D89" s="27" t="s">
        <v>4</v>
      </c>
      <c r="E89" s="28">
        <v>23345</v>
      </c>
      <c r="F89" s="28">
        <f>E89+1510</f>
        <v>24855</v>
      </c>
      <c r="G89" s="28">
        <f aca="true" t="shared" si="56" ref="G89:S89">F89+1510</f>
        <v>26365</v>
      </c>
      <c r="H89" s="28">
        <f t="shared" si="56"/>
        <v>27875</v>
      </c>
      <c r="I89" s="28">
        <f t="shared" si="56"/>
        <v>29385</v>
      </c>
      <c r="J89" s="28">
        <f t="shared" si="56"/>
        <v>30895</v>
      </c>
      <c r="K89" s="28">
        <f t="shared" si="56"/>
        <v>32405</v>
      </c>
      <c r="L89" s="28">
        <f t="shared" si="56"/>
        <v>33915</v>
      </c>
      <c r="M89" s="28">
        <f t="shared" si="56"/>
        <v>35425</v>
      </c>
      <c r="N89" s="28">
        <f t="shared" si="56"/>
        <v>36935</v>
      </c>
      <c r="O89" s="28">
        <f t="shared" si="56"/>
        <v>38445</v>
      </c>
      <c r="P89" s="28">
        <f t="shared" si="56"/>
        <v>39955</v>
      </c>
      <c r="Q89" s="28">
        <f t="shared" si="56"/>
        <v>41465</v>
      </c>
      <c r="R89" s="28">
        <f t="shared" si="56"/>
        <v>42975</v>
      </c>
      <c r="S89" s="28">
        <f t="shared" si="56"/>
        <v>44485</v>
      </c>
      <c r="T89" s="203"/>
      <c r="U89" s="204"/>
      <c r="V89" s="204"/>
      <c r="W89" s="204"/>
      <c r="X89" s="204"/>
      <c r="Y89" s="204"/>
      <c r="Z89" s="204"/>
      <c r="AA89" s="204"/>
      <c r="AB89" s="204"/>
      <c r="AC89" s="204"/>
      <c r="AD89" s="204"/>
      <c r="AE89" s="204"/>
      <c r="AF89" s="204"/>
      <c r="AG89" s="204"/>
      <c r="AH89" s="204"/>
      <c r="AI89" s="204"/>
      <c r="AJ89" s="46"/>
    </row>
    <row r="90" spans="2:36" s="42" customFormat="1" ht="15" customHeight="1">
      <c r="B90" s="119"/>
      <c r="C90" s="5" t="s">
        <v>47</v>
      </c>
      <c r="D90" s="6" t="s">
        <v>26</v>
      </c>
      <c r="E90" s="6">
        <v>36000</v>
      </c>
      <c r="F90" s="6">
        <f>E90+2350</f>
        <v>38350</v>
      </c>
      <c r="G90" s="6">
        <f aca="true" t="shared" si="57" ref="G90:S90">F90+2350</f>
        <v>40700</v>
      </c>
      <c r="H90" s="6">
        <f t="shared" si="57"/>
        <v>43050</v>
      </c>
      <c r="I90" s="6">
        <f t="shared" si="57"/>
        <v>45400</v>
      </c>
      <c r="J90" s="6">
        <f t="shared" si="57"/>
        <v>47750</v>
      </c>
      <c r="K90" s="6">
        <f t="shared" si="57"/>
        <v>50100</v>
      </c>
      <c r="L90" s="6">
        <f t="shared" si="57"/>
        <v>52450</v>
      </c>
      <c r="M90" s="6">
        <f t="shared" si="57"/>
        <v>54800</v>
      </c>
      <c r="N90" s="6">
        <f t="shared" si="57"/>
        <v>57150</v>
      </c>
      <c r="O90" s="6">
        <f t="shared" si="57"/>
        <v>59500</v>
      </c>
      <c r="P90" s="6">
        <f t="shared" si="57"/>
        <v>61850</v>
      </c>
      <c r="Q90" s="6">
        <f t="shared" si="57"/>
        <v>64200</v>
      </c>
      <c r="R90" s="6">
        <f t="shared" si="57"/>
        <v>66550</v>
      </c>
      <c r="S90" s="6">
        <f t="shared" si="57"/>
        <v>68900</v>
      </c>
      <c r="T90" s="205"/>
      <c r="U90" s="206"/>
      <c r="V90" s="206"/>
      <c r="W90" s="206"/>
      <c r="X90" s="206"/>
      <c r="Y90" s="206"/>
      <c r="Z90" s="206"/>
      <c r="AA90" s="206"/>
      <c r="AB90" s="206"/>
      <c r="AC90" s="206"/>
      <c r="AD90" s="206"/>
      <c r="AE90" s="206"/>
      <c r="AF90" s="206"/>
      <c r="AG90" s="206"/>
      <c r="AH90" s="206"/>
      <c r="AI90" s="206"/>
      <c r="AJ90" s="46"/>
    </row>
    <row r="91" spans="2:36" s="42" customFormat="1" ht="15" customHeight="1">
      <c r="B91" s="119"/>
      <c r="C91" s="121" t="s">
        <v>58</v>
      </c>
      <c r="D91" s="122"/>
      <c r="E91" s="15">
        <f>E89*15/100</f>
        <v>3501.75</v>
      </c>
      <c r="F91" s="15">
        <f aca="true" t="shared" si="58" ref="F91:S91">F89*15/100</f>
        <v>3728.25</v>
      </c>
      <c r="G91" s="15">
        <f t="shared" si="58"/>
        <v>3954.75</v>
      </c>
      <c r="H91" s="15">
        <f t="shared" si="58"/>
        <v>4181.25</v>
      </c>
      <c r="I91" s="15">
        <f t="shared" si="58"/>
        <v>4407.75</v>
      </c>
      <c r="J91" s="15">
        <f t="shared" si="58"/>
        <v>4634.25</v>
      </c>
      <c r="K91" s="15">
        <f t="shared" si="58"/>
        <v>4860.75</v>
      </c>
      <c r="L91" s="15">
        <f t="shared" si="58"/>
        <v>5087.25</v>
      </c>
      <c r="M91" s="15">
        <f t="shared" si="58"/>
        <v>5313.75</v>
      </c>
      <c r="N91" s="15">
        <f t="shared" si="58"/>
        <v>5540.25</v>
      </c>
      <c r="O91" s="15">
        <f t="shared" si="58"/>
        <v>5766.75</v>
      </c>
      <c r="P91" s="15">
        <f t="shared" si="58"/>
        <v>5993.25</v>
      </c>
      <c r="Q91" s="15">
        <f t="shared" si="58"/>
        <v>6219.75</v>
      </c>
      <c r="R91" s="15">
        <f t="shared" si="58"/>
        <v>6446.25</v>
      </c>
      <c r="S91" s="15">
        <f t="shared" si="58"/>
        <v>6672.75</v>
      </c>
      <c r="T91" s="205"/>
      <c r="U91" s="206"/>
      <c r="V91" s="206"/>
      <c r="W91" s="206"/>
      <c r="X91" s="206"/>
      <c r="Y91" s="206"/>
      <c r="Z91" s="206"/>
      <c r="AA91" s="206"/>
      <c r="AB91" s="206"/>
      <c r="AC91" s="206"/>
      <c r="AD91" s="206"/>
      <c r="AE91" s="206"/>
      <c r="AF91" s="206"/>
      <c r="AG91" s="206"/>
      <c r="AH91" s="206"/>
      <c r="AI91" s="206"/>
      <c r="AJ91" s="46"/>
    </row>
    <row r="92" spans="2:36" s="42" customFormat="1" ht="15" customHeight="1">
      <c r="B92" s="119"/>
      <c r="C92" s="121" t="s">
        <v>80</v>
      </c>
      <c r="D92" s="122"/>
      <c r="E92" s="15">
        <f>E90*20/100</f>
        <v>7200</v>
      </c>
      <c r="F92" s="15">
        <f aca="true" t="shared" si="59" ref="F92:S92">F90*20/100</f>
        <v>7670</v>
      </c>
      <c r="G92" s="15">
        <f t="shared" si="59"/>
        <v>8140</v>
      </c>
      <c r="H92" s="15">
        <f t="shared" si="59"/>
        <v>8610</v>
      </c>
      <c r="I92" s="15">
        <f t="shared" si="59"/>
        <v>9080</v>
      </c>
      <c r="J92" s="15">
        <f t="shared" si="59"/>
        <v>9550</v>
      </c>
      <c r="K92" s="15">
        <f t="shared" si="59"/>
        <v>10020</v>
      </c>
      <c r="L92" s="15">
        <f t="shared" si="59"/>
        <v>10490</v>
      </c>
      <c r="M92" s="15">
        <f t="shared" si="59"/>
        <v>10960</v>
      </c>
      <c r="N92" s="15">
        <f t="shared" si="59"/>
        <v>11430</v>
      </c>
      <c r="O92" s="15">
        <f t="shared" si="59"/>
        <v>11900</v>
      </c>
      <c r="P92" s="15">
        <f t="shared" si="59"/>
        <v>12370</v>
      </c>
      <c r="Q92" s="15">
        <f t="shared" si="59"/>
        <v>12840</v>
      </c>
      <c r="R92" s="15">
        <f t="shared" si="59"/>
        <v>13310</v>
      </c>
      <c r="S92" s="15">
        <f t="shared" si="59"/>
        <v>13780</v>
      </c>
      <c r="T92" s="205"/>
      <c r="U92" s="206"/>
      <c r="V92" s="206"/>
      <c r="W92" s="206"/>
      <c r="X92" s="206"/>
      <c r="Y92" s="206"/>
      <c r="Z92" s="206"/>
      <c r="AA92" s="206"/>
      <c r="AB92" s="206"/>
      <c r="AC92" s="206"/>
      <c r="AD92" s="206"/>
      <c r="AE92" s="206"/>
      <c r="AF92" s="206"/>
      <c r="AG92" s="206"/>
      <c r="AH92" s="206"/>
      <c r="AI92" s="206"/>
      <c r="AJ92" s="46"/>
    </row>
    <row r="93" spans="2:36" s="45" customFormat="1" ht="15" customHeight="1">
      <c r="B93" s="119"/>
      <c r="C93" s="200" t="s">
        <v>60</v>
      </c>
      <c r="D93" s="201"/>
      <c r="E93" s="41">
        <f>E92+E91+E90</f>
        <v>46701.75</v>
      </c>
      <c r="F93" s="41">
        <f aca="true" t="shared" si="60" ref="F93:S93">F92+F91+F90</f>
        <v>49748.25</v>
      </c>
      <c r="G93" s="41">
        <f t="shared" si="60"/>
        <v>52794.75</v>
      </c>
      <c r="H93" s="41">
        <f t="shared" si="60"/>
        <v>55841.25</v>
      </c>
      <c r="I93" s="41">
        <f t="shared" si="60"/>
        <v>58887.75</v>
      </c>
      <c r="J93" s="41">
        <f t="shared" si="60"/>
        <v>61934.25</v>
      </c>
      <c r="K93" s="41">
        <f t="shared" si="60"/>
        <v>64980.75</v>
      </c>
      <c r="L93" s="41">
        <f t="shared" si="60"/>
        <v>68027.25</v>
      </c>
      <c r="M93" s="41">
        <f t="shared" si="60"/>
        <v>71073.75</v>
      </c>
      <c r="N93" s="41">
        <f t="shared" si="60"/>
        <v>74120.25</v>
      </c>
      <c r="O93" s="41">
        <f t="shared" si="60"/>
        <v>77166.75</v>
      </c>
      <c r="P93" s="41">
        <f t="shared" si="60"/>
        <v>80213.25</v>
      </c>
      <c r="Q93" s="41">
        <f t="shared" si="60"/>
        <v>83259.75</v>
      </c>
      <c r="R93" s="41">
        <f t="shared" si="60"/>
        <v>86306.25</v>
      </c>
      <c r="S93" s="41">
        <f t="shared" si="60"/>
        <v>89352.75</v>
      </c>
      <c r="T93" s="205"/>
      <c r="U93" s="206"/>
      <c r="V93" s="206"/>
      <c r="W93" s="206"/>
      <c r="X93" s="206"/>
      <c r="Y93" s="206"/>
      <c r="Z93" s="206"/>
      <c r="AA93" s="206"/>
      <c r="AB93" s="206"/>
      <c r="AC93" s="206"/>
      <c r="AD93" s="206"/>
      <c r="AE93" s="206"/>
      <c r="AF93" s="206"/>
      <c r="AG93" s="206"/>
      <c r="AH93" s="206"/>
      <c r="AI93" s="206"/>
      <c r="AJ93" s="47"/>
    </row>
    <row r="94" spans="1:36" s="49" customFormat="1" ht="15" customHeight="1" thickBot="1">
      <c r="A94" s="49" t="s">
        <v>115</v>
      </c>
      <c r="B94" s="195">
        <v>20</v>
      </c>
      <c r="C94" s="198" t="s">
        <v>111</v>
      </c>
      <c r="D94" s="199"/>
      <c r="E94" s="50">
        <v>46800</v>
      </c>
      <c r="F94" s="50">
        <f>E94+3100</f>
        <v>49900</v>
      </c>
      <c r="G94" s="50">
        <f aca="true" t="shared" si="61" ref="G94:S94">F94+3100</f>
        <v>53000</v>
      </c>
      <c r="H94" s="50">
        <f t="shared" si="61"/>
        <v>56100</v>
      </c>
      <c r="I94" s="50">
        <f t="shared" si="61"/>
        <v>59200</v>
      </c>
      <c r="J94" s="50">
        <f t="shared" si="61"/>
        <v>62300</v>
      </c>
      <c r="K94" s="50">
        <f t="shared" si="61"/>
        <v>65400</v>
      </c>
      <c r="L94" s="50">
        <f t="shared" si="61"/>
        <v>68500</v>
      </c>
      <c r="M94" s="50">
        <f t="shared" si="61"/>
        <v>71600</v>
      </c>
      <c r="N94" s="50">
        <f t="shared" si="61"/>
        <v>74700</v>
      </c>
      <c r="O94" s="50">
        <f t="shared" si="61"/>
        <v>77800</v>
      </c>
      <c r="P94" s="50">
        <f t="shared" si="61"/>
        <v>80900</v>
      </c>
      <c r="Q94" s="50">
        <f t="shared" si="61"/>
        <v>84000</v>
      </c>
      <c r="R94" s="50">
        <f t="shared" si="61"/>
        <v>87100</v>
      </c>
      <c r="S94" s="50">
        <f t="shared" si="61"/>
        <v>90200</v>
      </c>
      <c r="T94" s="205"/>
      <c r="U94" s="206"/>
      <c r="V94" s="206"/>
      <c r="W94" s="206"/>
      <c r="X94" s="206"/>
      <c r="Y94" s="206"/>
      <c r="Z94" s="206"/>
      <c r="AA94" s="206"/>
      <c r="AB94" s="206"/>
      <c r="AC94" s="206"/>
      <c r="AD94" s="206"/>
      <c r="AE94" s="206"/>
      <c r="AF94" s="206"/>
      <c r="AG94" s="206"/>
      <c r="AH94" s="206"/>
      <c r="AI94" s="206"/>
      <c r="AJ94" s="51"/>
    </row>
    <row r="95" spans="2:36" s="44" customFormat="1" ht="15" customHeight="1">
      <c r="B95" s="196"/>
      <c r="C95" s="191" t="s">
        <v>53</v>
      </c>
      <c r="D95" s="192"/>
      <c r="E95" s="56">
        <v>7003</v>
      </c>
      <c r="F95" s="56">
        <v>7004</v>
      </c>
      <c r="G95" s="56">
        <v>7005</v>
      </c>
      <c r="H95" s="56">
        <v>7006</v>
      </c>
      <c r="I95" s="56">
        <v>7007</v>
      </c>
      <c r="J95" s="56">
        <v>7008</v>
      </c>
      <c r="K95" s="56">
        <v>7009</v>
      </c>
      <c r="L95" s="56">
        <v>7010</v>
      </c>
      <c r="M95" s="56">
        <v>7011</v>
      </c>
      <c r="N95" s="56">
        <v>7012</v>
      </c>
      <c r="O95" s="56">
        <v>7013</v>
      </c>
      <c r="P95" s="56">
        <v>7014</v>
      </c>
      <c r="Q95" s="56">
        <v>7015</v>
      </c>
      <c r="R95" s="56">
        <v>7016</v>
      </c>
      <c r="S95" s="56">
        <v>7017</v>
      </c>
      <c r="T95" s="205"/>
      <c r="U95" s="206"/>
      <c r="V95" s="206"/>
      <c r="W95" s="206"/>
      <c r="X95" s="206"/>
      <c r="Y95" s="206"/>
      <c r="Z95" s="206"/>
      <c r="AA95" s="206"/>
      <c r="AB95" s="206"/>
      <c r="AC95" s="206"/>
      <c r="AD95" s="206"/>
      <c r="AE95" s="206"/>
      <c r="AF95" s="206"/>
      <c r="AG95" s="206"/>
      <c r="AH95" s="206"/>
      <c r="AI95" s="206"/>
      <c r="AJ95" s="43"/>
    </row>
    <row r="96" spans="2:36" s="44" customFormat="1" ht="15" customHeight="1">
      <c r="B96" s="196"/>
      <c r="C96" s="191" t="s">
        <v>54</v>
      </c>
      <c r="D96" s="192"/>
      <c r="E96" s="52">
        <f aca="true" t="shared" si="62" ref="E96:S96">E89*15/100</f>
        <v>3501.75</v>
      </c>
      <c r="F96" s="52">
        <f t="shared" si="62"/>
        <v>3728.25</v>
      </c>
      <c r="G96" s="52">
        <f t="shared" si="62"/>
        <v>3954.75</v>
      </c>
      <c r="H96" s="52">
        <f t="shared" si="62"/>
        <v>4181.25</v>
      </c>
      <c r="I96" s="52">
        <f t="shared" si="62"/>
        <v>4407.75</v>
      </c>
      <c r="J96" s="52">
        <f t="shared" si="62"/>
        <v>4634.25</v>
      </c>
      <c r="K96" s="52">
        <f t="shared" si="62"/>
        <v>4860.75</v>
      </c>
      <c r="L96" s="52">
        <f t="shared" si="62"/>
        <v>5087.25</v>
      </c>
      <c r="M96" s="52">
        <f t="shared" si="62"/>
        <v>5313.75</v>
      </c>
      <c r="N96" s="52">
        <f t="shared" si="62"/>
        <v>5540.25</v>
      </c>
      <c r="O96" s="52">
        <f t="shared" si="62"/>
        <v>5766.75</v>
      </c>
      <c r="P96" s="52">
        <f t="shared" si="62"/>
        <v>5993.25</v>
      </c>
      <c r="Q96" s="52">
        <f t="shared" si="62"/>
        <v>6219.75</v>
      </c>
      <c r="R96" s="52">
        <f t="shared" si="62"/>
        <v>6446.25</v>
      </c>
      <c r="S96" s="52">
        <f t="shared" si="62"/>
        <v>6672.75</v>
      </c>
      <c r="T96" s="205"/>
      <c r="U96" s="206"/>
      <c r="V96" s="206"/>
      <c r="W96" s="206"/>
      <c r="X96" s="206"/>
      <c r="Y96" s="206"/>
      <c r="Z96" s="206"/>
      <c r="AA96" s="206"/>
      <c r="AB96" s="206"/>
      <c r="AC96" s="206"/>
      <c r="AD96" s="206"/>
      <c r="AE96" s="206"/>
      <c r="AF96" s="206"/>
      <c r="AG96" s="206"/>
      <c r="AH96" s="206"/>
      <c r="AI96" s="206"/>
      <c r="AJ96" s="43"/>
    </row>
    <row r="97" spans="2:36" s="44" customFormat="1" ht="15" customHeight="1">
      <c r="B97" s="196"/>
      <c r="C97" s="53"/>
      <c r="D97" s="54"/>
      <c r="E97" s="52">
        <f>E96*25/100</f>
        <v>875.4375</v>
      </c>
      <c r="F97" s="52">
        <f aca="true" t="shared" si="63" ref="F97:S97">F96*25/100</f>
        <v>932.0625</v>
      </c>
      <c r="G97" s="52">
        <f t="shared" si="63"/>
        <v>988.6875</v>
      </c>
      <c r="H97" s="52">
        <f t="shared" si="63"/>
        <v>1045.3125</v>
      </c>
      <c r="I97" s="52">
        <f t="shared" si="63"/>
        <v>1101.9375</v>
      </c>
      <c r="J97" s="52">
        <f t="shared" si="63"/>
        <v>1158.5625</v>
      </c>
      <c r="K97" s="52">
        <f t="shared" si="63"/>
        <v>1215.1875</v>
      </c>
      <c r="L97" s="52">
        <f t="shared" si="63"/>
        <v>1271.8125</v>
      </c>
      <c r="M97" s="52">
        <f t="shared" si="63"/>
        <v>1328.4375</v>
      </c>
      <c r="N97" s="52">
        <f t="shared" si="63"/>
        <v>1385.0625</v>
      </c>
      <c r="O97" s="52">
        <f t="shared" si="63"/>
        <v>1441.6875</v>
      </c>
      <c r="P97" s="52">
        <f t="shared" si="63"/>
        <v>1498.3125</v>
      </c>
      <c r="Q97" s="52">
        <f t="shared" si="63"/>
        <v>1554.9375</v>
      </c>
      <c r="R97" s="52">
        <f t="shared" si="63"/>
        <v>1611.5625</v>
      </c>
      <c r="S97" s="52">
        <f t="shared" si="63"/>
        <v>1668.1875</v>
      </c>
      <c r="T97" s="205"/>
      <c r="U97" s="206"/>
      <c r="V97" s="206"/>
      <c r="W97" s="206"/>
      <c r="X97" s="206"/>
      <c r="Y97" s="206"/>
      <c r="Z97" s="206"/>
      <c r="AA97" s="206"/>
      <c r="AB97" s="206"/>
      <c r="AC97" s="206"/>
      <c r="AD97" s="206"/>
      <c r="AE97" s="206"/>
      <c r="AF97" s="206"/>
      <c r="AG97" s="206"/>
      <c r="AH97" s="206"/>
      <c r="AI97" s="206"/>
      <c r="AJ97" s="43"/>
    </row>
    <row r="98" spans="2:36" s="44" customFormat="1" ht="15" customHeight="1">
      <c r="B98" s="196"/>
      <c r="C98" s="53"/>
      <c r="D98" s="54"/>
      <c r="E98" s="52">
        <f>E97+E96</f>
        <v>4377.1875</v>
      </c>
      <c r="F98" s="52">
        <f aca="true" t="shared" si="64" ref="F98:S98">F97+F96</f>
        <v>4660.3125</v>
      </c>
      <c r="G98" s="52">
        <f t="shared" si="64"/>
        <v>4943.4375</v>
      </c>
      <c r="H98" s="52">
        <f t="shared" si="64"/>
        <v>5226.5625</v>
      </c>
      <c r="I98" s="52">
        <f t="shared" si="64"/>
        <v>5509.6875</v>
      </c>
      <c r="J98" s="52">
        <f t="shared" si="64"/>
        <v>5792.8125</v>
      </c>
      <c r="K98" s="52">
        <f t="shared" si="64"/>
        <v>6075.9375</v>
      </c>
      <c r="L98" s="52">
        <f t="shared" si="64"/>
        <v>6359.0625</v>
      </c>
      <c r="M98" s="52">
        <f t="shared" si="64"/>
        <v>6642.1875</v>
      </c>
      <c r="N98" s="52">
        <f t="shared" si="64"/>
        <v>6925.3125</v>
      </c>
      <c r="O98" s="52">
        <f t="shared" si="64"/>
        <v>7208.4375</v>
      </c>
      <c r="P98" s="52">
        <f t="shared" si="64"/>
        <v>7491.5625</v>
      </c>
      <c r="Q98" s="52">
        <f t="shared" si="64"/>
        <v>7774.6875</v>
      </c>
      <c r="R98" s="52">
        <f t="shared" si="64"/>
        <v>8057.8125</v>
      </c>
      <c r="S98" s="52">
        <f t="shared" si="64"/>
        <v>8340.9375</v>
      </c>
      <c r="T98" s="205"/>
      <c r="U98" s="206"/>
      <c r="V98" s="206"/>
      <c r="W98" s="206"/>
      <c r="X98" s="206"/>
      <c r="Y98" s="206"/>
      <c r="Z98" s="206"/>
      <c r="AA98" s="206"/>
      <c r="AB98" s="206"/>
      <c r="AC98" s="206"/>
      <c r="AD98" s="206"/>
      <c r="AE98" s="206"/>
      <c r="AF98" s="206"/>
      <c r="AG98" s="206"/>
      <c r="AH98" s="206"/>
      <c r="AI98" s="206"/>
      <c r="AJ98" s="43"/>
    </row>
    <row r="99" spans="2:36" s="44" customFormat="1" ht="15" customHeight="1">
      <c r="B99" s="196"/>
      <c r="C99" s="191" t="s">
        <v>81</v>
      </c>
      <c r="D99" s="192"/>
      <c r="E99" s="56">
        <f aca="true" t="shared" si="65" ref="E99:S99">E89/2</f>
        <v>11672.5</v>
      </c>
      <c r="F99" s="56">
        <f t="shared" si="65"/>
        <v>12427.5</v>
      </c>
      <c r="G99" s="56">
        <f t="shared" si="65"/>
        <v>13182.5</v>
      </c>
      <c r="H99" s="56">
        <f t="shared" si="65"/>
        <v>13937.5</v>
      </c>
      <c r="I99" s="56">
        <f t="shared" si="65"/>
        <v>14692.5</v>
      </c>
      <c r="J99" s="56">
        <f t="shared" si="65"/>
        <v>15447.5</v>
      </c>
      <c r="K99" s="56">
        <f t="shared" si="65"/>
        <v>16202.5</v>
      </c>
      <c r="L99" s="56">
        <f t="shared" si="65"/>
        <v>16957.5</v>
      </c>
      <c r="M99" s="56">
        <f t="shared" si="65"/>
        <v>17712.5</v>
      </c>
      <c r="N99" s="56">
        <f t="shared" si="65"/>
        <v>18467.5</v>
      </c>
      <c r="O99" s="56">
        <f t="shared" si="65"/>
        <v>19222.5</v>
      </c>
      <c r="P99" s="56">
        <f t="shared" si="65"/>
        <v>19977.5</v>
      </c>
      <c r="Q99" s="56">
        <f t="shared" si="65"/>
        <v>20732.5</v>
      </c>
      <c r="R99" s="56">
        <f t="shared" si="65"/>
        <v>21487.5</v>
      </c>
      <c r="S99" s="56">
        <f t="shared" si="65"/>
        <v>22242.5</v>
      </c>
      <c r="T99" s="205"/>
      <c r="U99" s="206"/>
      <c r="V99" s="206"/>
      <c r="W99" s="206"/>
      <c r="X99" s="206"/>
      <c r="Y99" s="206"/>
      <c r="Z99" s="206"/>
      <c r="AA99" s="206"/>
      <c r="AB99" s="206"/>
      <c r="AC99" s="206"/>
      <c r="AD99" s="206"/>
      <c r="AE99" s="206"/>
      <c r="AF99" s="206"/>
      <c r="AG99" s="206"/>
      <c r="AH99" s="206"/>
      <c r="AI99" s="206"/>
      <c r="AJ99" s="43"/>
    </row>
    <row r="100" spans="2:36" s="44" customFormat="1" ht="15" customHeight="1">
      <c r="B100" s="196"/>
      <c r="C100" s="191" t="s">
        <v>82</v>
      </c>
      <c r="D100" s="192"/>
      <c r="E100" s="56">
        <v>5000</v>
      </c>
      <c r="F100" s="56">
        <v>5000</v>
      </c>
      <c r="G100" s="56">
        <v>5000</v>
      </c>
      <c r="H100" s="56">
        <v>5000</v>
      </c>
      <c r="I100" s="56">
        <v>5000</v>
      </c>
      <c r="J100" s="56">
        <v>5000</v>
      </c>
      <c r="K100" s="56">
        <v>5000</v>
      </c>
      <c r="L100" s="56">
        <v>5000</v>
      </c>
      <c r="M100" s="56">
        <v>5000</v>
      </c>
      <c r="N100" s="56">
        <v>5000</v>
      </c>
      <c r="O100" s="56">
        <v>5000</v>
      </c>
      <c r="P100" s="56">
        <v>5000</v>
      </c>
      <c r="Q100" s="56">
        <v>5000</v>
      </c>
      <c r="R100" s="56">
        <v>5000</v>
      </c>
      <c r="S100" s="56">
        <v>5000</v>
      </c>
      <c r="T100" s="205"/>
      <c r="U100" s="206"/>
      <c r="V100" s="206"/>
      <c r="W100" s="206"/>
      <c r="X100" s="206"/>
      <c r="Y100" s="206"/>
      <c r="Z100" s="206"/>
      <c r="AA100" s="206"/>
      <c r="AB100" s="206"/>
      <c r="AC100" s="206"/>
      <c r="AD100" s="206"/>
      <c r="AE100" s="206"/>
      <c r="AF100" s="206"/>
      <c r="AG100" s="206"/>
      <c r="AH100" s="206"/>
      <c r="AI100" s="206"/>
      <c r="AJ100" s="43"/>
    </row>
    <row r="101" spans="2:36" s="44" customFormat="1" ht="15" customHeight="1">
      <c r="B101" s="196"/>
      <c r="C101" s="191" t="s">
        <v>83</v>
      </c>
      <c r="D101" s="192"/>
      <c r="E101" s="56">
        <v>0</v>
      </c>
      <c r="F101" s="56">
        <v>0</v>
      </c>
      <c r="G101" s="56">
        <v>0</v>
      </c>
      <c r="H101" s="56">
        <v>0</v>
      </c>
      <c r="I101" s="56">
        <v>0</v>
      </c>
      <c r="J101" s="56">
        <v>0</v>
      </c>
      <c r="K101" s="56">
        <v>0</v>
      </c>
      <c r="L101" s="56">
        <v>0</v>
      </c>
      <c r="M101" s="56">
        <v>0</v>
      </c>
      <c r="N101" s="56">
        <v>0</v>
      </c>
      <c r="O101" s="56">
        <v>0</v>
      </c>
      <c r="P101" s="56">
        <v>0</v>
      </c>
      <c r="Q101" s="56">
        <v>0</v>
      </c>
      <c r="R101" s="56">
        <v>0</v>
      </c>
      <c r="S101" s="56">
        <v>0</v>
      </c>
      <c r="T101" s="205"/>
      <c r="U101" s="206"/>
      <c r="V101" s="206"/>
      <c r="W101" s="206"/>
      <c r="X101" s="206"/>
      <c r="Y101" s="206"/>
      <c r="Z101" s="206"/>
      <c r="AA101" s="206"/>
      <c r="AB101" s="206"/>
      <c r="AC101" s="206"/>
      <c r="AD101" s="206"/>
      <c r="AE101" s="206"/>
      <c r="AF101" s="206"/>
      <c r="AG101" s="206"/>
      <c r="AH101" s="206"/>
      <c r="AI101" s="206"/>
      <c r="AJ101" s="43"/>
    </row>
    <row r="102" spans="2:36" s="44" customFormat="1" ht="15" customHeight="1">
      <c r="B102" s="196"/>
      <c r="C102" s="191" t="s">
        <v>55</v>
      </c>
      <c r="D102" s="192"/>
      <c r="E102" s="56">
        <v>0</v>
      </c>
      <c r="F102" s="56">
        <v>0</v>
      </c>
      <c r="G102" s="56">
        <v>0</v>
      </c>
      <c r="H102" s="56">
        <v>0</v>
      </c>
      <c r="I102" s="56">
        <v>0</v>
      </c>
      <c r="J102" s="56">
        <v>0</v>
      </c>
      <c r="K102" s="56">
        <v>0</v>
      </c>
      <c r="L102" s="56">
        <v>0</v>
      </c>
      <c r="M102" s="56">
        <v>0</v>
      </c>
      <c r="N102" s="56">
        <v>0</v>
      </c>
      <c r="O102" s="56">
        <v>0</v>
      </c>
      <c r="P102" s="56">
        <v>0</v>
      </c>
      <c r="Q102" s="56">
        <v>0</v>
      </c>
      <c r="R102" s="56">
        <v>0</v>
      </c>
      <c r="S102" s="56">
        <v>0</v>
      </c>
      <c r="T102" s="205"/>
      <c r="U102" s="206"/>
      <c r="V102" s="206"/>
      <c r="W102" s="206"/>
      <c r="X102" s="206"/>
      <c r="Y102" s="206"/>
      <c r="Z102" s="206"/>
      <c r="AA102" s="206"/>
      <c r="AB102" s="206"/>
      <c r="AC102" s="206"/>
      <c r="AD102" s="206"/>
      <c r="AE102" s="206"/>
      <c r="AF102" s="206"/>
      <c r="AG102" s="206"/>
      <c r="AH102" s="206"/>
      <c r="AI102" s="206"/>
      <c r="AJ102" s="43"/>
    </row>
    <row r="103" spans="2:36" s="44" customFormat="1" ht="15" customHeight="1">
      <c r="B103" s="196"/>
      <c r="C103" s="191" t="s">
        <v>84</v>
      </c>
      <c r="D103" s="192"/>
      <c r="E103" s="56">
        <v>500</v>
      </c>
      <c r="F103" s="56">
        <v>500</v>
      </c>
      <c r="G103" s="56">
        <v>500</v>
      </c>
      <c r="H103" s="56">
        <v>500</v>
      </c>
      <c r="I103" s="56">
        <v>500</v>
      </c>
      <c r="J103" s="56">
        <v>500</v>
      </c>
      <c r="K103" s="56">
        <v>500</v>
      </c>
      <c r="L103" s="56">
        <v>500</v>
      </c>
      <c r="M103" s="56">
        <v>500</v>
      </c>
      <c r="N103" s="56">
        <v>500</v>
      </c>
      <c r="O103" s="56">
        <v>500</v>
      </c>
      <c r="P103" s="56">
        <v>500</v>
      </c>
      <c r="Q103" s="56">
        <v>500</v>
      </c>
      <c r="R103" s="56">
        <v>500</v>
      </c>
      <c r="S103" s="56">
        <v>500</v>
      </c>
      <c r="T103" s="205"/>
      <c r="U103" s="206"/>
      <c r="V103" s="206"/>
      <c r="W103" s="206"/>
      <c r="X103" s="206"/>
      <c r="Y103" s="206"/>
      <c r="Z103" s="206"/>
      <c r="AA103" s="206"/>
      <c r="AB103" s="206"/>
      <c r="AC103" s="206"/>
      <c r="AD103" s="206"/>
      <c r="AE103" s="206"/>
      <c r="AF103" s="206"/>
      <c r="AG103" s="206"/>
      <c r="AH103" s="206"/>
      <c r="AI103" s="206"/>
      <c r="AJ103" s="43"/>
    </row>
    <row r="104" spans="2:36" s="44" customFormat="1" ht="15" customHeight="1">
      <c r="B104" s="196"/>
      <c r="C104" s="191" t="s">
        <v>66</v>
      </c>
      <c r="D104" s="192"/>
      <c r="E104" s="56">
        <v>500</v>
      </c>
      <c r="F104" s="56">
        <v>500</v>
      </c>
      <c r="G104" s="56">
        <v>500</v>
      </c>
      <c r="H104" s="56">
        <v>500</v>
      </c>
      <c r="I104" s="56">
        <v>500</v>
      </c>
      <c r="J104" s="56">
        <v>500</v>
      </c>
      <c r="K104" s="56">
        <v>500</v>
      </c>
      <c r="L104" s="56">
        <v>500</v>
      </c>
      <c r="M104" s="56">
        <v>500</v>
      </c>
      <c r="N104" s="56">
        <v>500</v>
      </c>
      <c r="O104" s="56">
        <v>500</v>
      </c>
      <c r="P104" s="56">
        <v>500</v>
      </c>
      <c r="Q104" s="56">
        <v>500</v>
      </c>
      <c r="R104" s="56">
        <v>500</v>
      </c>
      <c r="S104" s="56">
        <v>500</v>
      </c>
      <c r="T104" s="205"/>
      <c r="U104" s="206"/>
      <c r="V104" s="206"/>
      <c r="W104" s="206"/>
      <c r="X104" s="206"/>
      <c r="Y104" s="206"/>
      <c r="Z104" s="206"/>
      <c r="AA104" s="206"/>
      <c r="AB104" s="206"/>
      <c r="AC104" s="206"/>
      <c r="AD104" s="206"/>
      <c r="AE104" s="206"/>
      <c r="AF104" s="206"/>
      <c r="AG104" s="206"/>
      <c r="AH104" s="206"/>
      <c r="AI104" s="206"/>
      <c r="AJ104" s="43"/>
    </row>
    <row r="105" spans="2:36" s="44" customFormat="1" ht="15" customHeight="1">
      <c r="B105" s="196"/>
      <c r="C105" s="191" t="s">
        <v>85</v>
      </c>
      <c r="D105" s="192"/>
      <c r="E105" s="56">
        <v>0</v>
      </c>
      <c r="F105" s="56">
        <v>0</v>
      </c>
      <c r="G105" s="56">
        <v>0</v>
      </c>
      <c r="H105" s="56">
        <v>0</v>
      </c>
      <c r="I105" s="56">
        <v>0</v>
      </c>
      <c r="J105" s="56">
        <v>0</v>
      </c>
      <c r="K105" s="56">
        <v>0</v>
      </c>
      <c r="L105" s="56">
        <v>0</v>
      </c>
      <c r="M105" s="56">
        <v>0</v>
      </c>
      <c r="N105" s="56">
        <v>0</v>
      </c>
      <c r="O105" s="56">
        <v>0</v>
      </c>
      <c r="P105" s="56">
        <v>0</v>
      </c>
      <c r="Q105" s="56">
        <v>0</v>
      </c>
      <c r="R105" s="56">
        <v>0</v>
      </c>
      <c r="S105" s="56">
        <v>0</v>
      </c>
      <c r="T105" s="205"/>
      <c r="U105" s="206"/>
      <c r="V105" s="206"/>
      <c r="W105" s="206"/>
      <c r="X105" s="206"/>
      <c r="Y105" s="206"/>
      <c r="Z105" s="206"/>
      <c r="AA105" s="206"/>
      <c r="AB105" s="206"/>
      <c r="AC105" s="206"/>
      <c r="AD105" s="206"/>
      <c r="AE105" s="206"/>
      <c r="AF105" s="206"/>
      <c r="AG105" s="206"/>
      <c r="AH105" s="206"/>
      <c r="AI105" s="206"/>
      <c r="AJ105" s="43"/>
    </row>
    <row r="106" spans="2:36" s="44" customFormat="1" ht="15" customHeight="1">
      <c r="B106" s="196"/>
      <c r="C106" s="191" t="s">
        <v>86</v>
      </c>
      <c r="D106" s="192"/>
      <c r="E106" s="56">
        <v>1000</v>
      </c>
      <c r="F106" s="56">
        <v>1000</v>
      </c>
      <c r="G106" s="56">
        <v>1000</v>
      </c>
      <c r="H106" s="56">
        <v>1000</v>
      </c>
      <c r="I106" s="56">
        <v>1000</v>
      </c>
      <c r="J106" s="56">
        <v>1000</v>
      </c>
      <c r="K106" s="56">
        <v>1000</v>
      </c>
      <c r="L106" s="56">
        <v>1000</v>
      </c>
      <c r="M106" s="56">
        <v>1000</v>
      </c>
      <c r="N106" s="56">
        <v>1000</v>
      </c>
      <c r="O106" s="56">
        <v>1000</v>
      </c>
      <c r="P106" s="56">
        <v>1000</v>
      </c>
      <c r="Q106" s="56">
        <v>1000</v>
      </c>
      <c r="R106" s="56">
        <v>1000</v>
      </c>
      <c r="S106" s="56">
        <v>1000</v>
      </c>
      <c r="T106" s="205"/>
      <c r="U106" s="206"/>
      <c r="V106" s="206"/>
      <c r="W106" s="206"/>
      <c r="X106" s="206"/>
      <c r="Y106" s="206"/>
      <c r="Z106" s="206"/>
      <c r="AA106" s="206"/>
      <c r="AB106" s="206"/>
      <c r="AC106" s="206"/>
      <c r="AD106" s="206"/>
      <c r="AE106" s="206"/>
      <c r="AF106" s="206"/>
      <c r="AG106" s="206"/>
      <c r="AH106" s="206"/>
      <c r="AI106" s="206"/>
      <c r="AJ106" s="43"/>
    </row>
    <row r="107" spans="2:36" s="44" customFormat="1" ht="15" customHeight="1">
      <c r="B107" s="196"/>
      <c r="C107" s="191" t="s">
        <v>114</v>
      </c>
      <c r="D107" s="192"/>
      <c r="E107" s="56">
        <f>E90*10/100</f>
        <v>3600</v>
      </c>
      <c r="F107" s="56">
        <f aca="true" t="shared" si="66" ref="F107:S107">F90*10/100</f>
        <v>3835</v>
      </c>
      <c r="G107" s="56">
        <f t="shared" si="66"/>
        <v>4070</v>
      </c>
      <c r="H107" s="56">
        <f t="shared" si="66"/>
        <v>4305</v>
      </c>
      <c r="I107" s="56">
        <f t="shared" si="66"/>
        <v>4540</v>
      </c>
      <c r="J107" s="56">
        <f t="shared" si="66"/>
        <v>4775</v>
      </c>
      <c r="K107" s="56">
        <f t="shared" si="66"/>
        <v>5010</v>
      </c>
      <c r="L107" s="56">
        <f t="shared" si="66"/>
        <v>5245</v>
      </c>
      <c r="M107" s="56">
        <f t="shared" si="66"/>
        <v>5480</v>
      </c>
      <c r="N107" s="56">
        <f t="shared" si="66"/>
        <v>5715</v>
      </c>
      <c r="O107" s="56">
        <f t="shared" si="66"/>
        <v>5950</v>
      </c>
      <c r="P107" s="56">
        <f t="shared" si="66"/>
        <v>6185</v>
      </c>
      <c r="Q107" s="56">
        <f t="shared" si="66"/>
        <v>6420</v>
      </c>
      <c r="R107" s="56">
        <f t="shared" si="66"/>
        <v>6655</v>
      </c>
      <c r="S107" s="56">
        <f t="shared" si="66"/>
        <v>6890</v>
      </c>
      <c r="T107" s="205"/>
      <c r="U107" s="206"/>
      <c r="V107" s="206"/>
      <c r="W107" s="206"/>
      <c r="X107" s="206"/>
      <c r="Y107" s="206"/>
      <c r="Z107" s="206"/>
      <c r="AA107" s="206"/>
      <c r="AB107" s="206"/>
      <c r="AC107" s="206"/>
      <c r="AD107" s="206"/>
      <c r="AE107" s="206"/>
      <c r="AF107" s="206"/>
      <c r="AG107" s="206"/>
      <c r="AH107" s="206"/>
      <c r="AI107" s="206"/>
      <c r="AJ107" s="48"/>
    </row>
    <row r="108" spans="2:36" s="44" customFormat="1" ht="15" customHeight="1">
      <c r="B108" s="196"/>
      <c r="C108" s="191" t="s">
        <v>89</v>
      </c>
      <c r="D108" s="192"/>
      <c r="E108" s="56">
        <f>E107</f>
        <v>3600</v>
      </c>
      <c r="F108" s="56">
        <f aca="true" t="shared" si="67" ref="F108:S108">F107</f>
        <v>3835</v>
      </c>
      <c r="G108" s="56">
        <f t="shared" si="67"/>
        <v>4070</v>
      </c>
      <c r="H108" s="56">
        <f t="shared" si="67"/>
        <v>4305</v>
      </c>
      <c r="I108" s="56">
        <f t="shared" si="67"/>
        <v>4540</v>
      </c>
      <c r="J108" s="56">
        <f t="shared" si="67"/>
        <v>4775</v>
      </c>
      <c r="K108" s="56">
        <f t="shared" si="67"/>
        <v>5010</v>
      </c>
      <c r="L108" s="56">
        <f t="shared" si="67"/>
        <v>5245</v>
      </c>
      <c r="M108" s="56">
        <f t="shared" si="67"/>
        <v>5480</v>
      </c>
      <c r="N108" s="56">
        <f t="shared" si="67"/>
        <v>5715</v>
      </c>
      <c r="O108" s="56">
        <f t="shared" si="67"/>
        <v>5950</v>
      </c>
      <c r="P108" s="56">
        <f t="shared" si="67"/>
        <v>6185</v>
      </c>
      <c r="Q108" s="56">
        <f t="shared" si="67"/>
        <v>6420</v>
      </c>
      <c r="R108" s="56">
        <f t="shared" si="67"/>
        <v>6655</v>
      </c>
      <c r="S108" s="56">
        <f t="shared" si="67"/>
        <v>6890</v>
      </c>
      <c r="T108" s="205"/>
      <c r="U108" s="206"/>
      <c r="V108" s="206"/>
      <c r="W108" s="206"/>
      <c r="X108" s="206"/>
      <c r="Y108" s="206"/>
      <c r="Z108" s="206"/>
      <c r="AA108" s="206"/>
      <c r="AB108" s="206"/>
      <c r="AC108" s="206"/>
      <c r="AD108" s="206"/>
      <c r="AE108" s="206"/>
      <c r="AF108" s="206"/>
      <c r="AG108" s="206"/>
      <c r="AH108" s="206"/>
      <c r="AI108" s="206"/>
      <c r="AJ108" s="48"/>
    </row>
    <row r="109" spans="2:36" s="44" customFormat="1" ht="15" customHeight="1">
      <c r="B109" s="196"/>
      <c r="C109" s="191" t="s">
        <v>90</v>
      </c>
      <c r="D109" s="192"/>
      <c r="E109" s="56">
        <f>E94*7.5/100</f>
        <v>3510</v>
      </c>
      <c r="F109" s="56">
        <f aca="true" t="shared" si="68" ref="F109:S109">F94*7.5/100</f>
        <v>3742.5</v>
      </c>
      <c r="G109" s="56">
        <f t="shared" si="68"/>
        <v>3975</v>
      </c>
      <c r="H109" s="56">
        <f t="shared" si="68"/>
        <v>4207.5</v>
      </c>
      <c r="I109" s="56">
        <f t="shared" si="68"/>
        <v>4440</v>
      </c>
      <c r="J109" s="56">
        <f t="shared" si="68"/>
        <v>4672.5</v>
      </c>
      <c r="K109" s="56">
        <f t="shared" si="68"/>
        <v>4905</v>
      </c>
      <c r="L109" s="56">
        <f t="shared" si="68"/>
        <v>5137.5</v>
      </c>
      <c r="M109" s="56">
        <f t="shared" si="68"/>
        <v>5370</v>
      </c>
      <c r="N109" s="56">
        <f t="shared" si="68"/>
        <v>5602.5</v>
      </c>
      <c r="O109" s="56">
        <f t="shared" si="68"/>
        <v>5835</v>
      </c>
      <c r="P109" s="56">
        <f t="shared" si="68"/>
        <v>6067.5</v>
      </c>
      <c r="Q109" s="56">
        <f t="shared" si="68"/>
        <v>6300</v>
      </c>
      <c r="R109" s="56">
        <f t="shared" si="68"/>
        <v>6532.5</v>
      </c>
      <c r="S109" s="56">
        <f t="shared" si="68"/>
        <v>6765</v>
      </c>
      <c r="T109" s="205"/>
      <c r="U109" s="206"/>
      <c r="V109" s="206"/>
      <c r="W109" s="206"/>
      <c r="X109" s="206"/>
      <c r="Y109" s="206"/>
      <c r="Z109" s="206"/>
      <c r="AA109" s="206"/>
      <c r="AB109" s="206"/>
      <c r="AC109" s="206"/>
      <c r="AD109" s="206"/>
      <c r="AE109" s="206"/>
      <c r="AF109" s="206"/>
      <c r="AG109" s="206"/>
      <c r="AH109" s="206"/>
      <c r="AI109" s="206"/>
      <c r="AJ109" s="48"/>
    </row>
    <row r="110" spans="2:36" s="44" customFormat="1" ht="15" customHeight="1" thickBot="1">
      <c r="B110" s="209"/>
      <c r="C110" s="193" t="s">
        <v>60</v>
      </c>
      <c r="D110" s="194"/>
      <c r="E110" s="56">
        <f>SUM(E94:E109)</f>
        <v>91939.875</v>
      </c>
      <c r="F110" s="56">
        <f aca="true" t="shared" si="69" ref="F110:S110">SUM(F94:F109)</f>
        <v>97064.625</v>
      </c>
      <c r="G110" s="56">
        <f t="shared" si="69"/>
        <v>102189.375</v>
      </c>
      <c r="H110" s="56">
        <f t="shared" si="69"/>
        <v>107314.125</v>
      </c>
      <c r="I110" s="56">
        <f t="shared" si="69"/>
        <v>112438.875</v>
      </c>
      <c r="J110" s="56">
        <f t="shared" si="69"/>
        <v>117563.625</v>
      </c>
      <c r="K110" s="56">
        <f t="shared" si="69"/>
        <v>122688.375</v>
      </c>
      <c r="L110" s="56">
        <f t="shared" si="69"/>
        <v>127813.125</v>
      </c>
      <c r="M110" s="56">
        <f t="shared" si="69"/>
        <v>132937.875</v>
      </c>
      <c r="N110" s="56">
        <f t="shared" si="69"/>
        <v>138062.625</v>
      </c>
      <c r="O110" s="56">
        <f t="shared" si="69"/>
        <v>143187.375</v>
      </c>
      <c r="P110" s="56">
        <f t="shared" si="69"/>
        <v>148312.125</v>
      </c>
      <c r="Q110" s="56">
        <f t="shared" si="69"/>
        <v>153436.875</v>
      </c>
      <c r="R110" s="56">
        <f t="shared" si="69"/>
        <v>158561.625</v>
      </c>
      <c r="S110" s="56">
        <f t="shared" si="69"/>
        <v>163686.375</v>
      </c>
      <c r="T110" s="205"/>
      <c r="U110" s="206"/>
      <c r="V110" s="206"/>
      <c r="W110" s="206"/>
      <c r="X110" s="206"/>
      <c r="Y110" s="206"/>
      <c r="Z110" s="206"/>
      <c r="AA110" s="206"/>
      <c r="AB110" s="206"/>
      <c r="AC110" s="206"/>
      <c r="AD110" s="206"/>
      <c r="AE110" s="206"/>
      <c r="AF110" s="206"/>
      <c r="AG110" s="206"/>
      <c r="AH110" s="206"/>
      <c r="AI110" s="206"/>
      <c r="AJ110" s="43"/>
    </row>
    <row r="111" spans="2:36" s="42" customFormat="1" ht="15" customHeight="1">
      <c r="B111" s="202"/>
      <c r="C111" s="26" t="s">
        <v>24</v>
      </c>
      <c r="D111" s="27" t="s">
        <v>4</v>
      </c>
      <c r="E111" s="28">
        <v>25880</v>
      </c>
      <c r="F111" s="28">
        <f>E111+1700</f>
        <v>27580</v>
      </c>
      <c r="G111" s="28">
        <f aca="true" t="shared" si="70" ref="G111:S111">F111+1700</f>
        <v>29280</v>
      </c>
      <c r="H111" s="28">
        <f t="shared" si="70"/>
        <v>30980</v>
      </c>
      <c r="I111" s="28">
        <f t="shared" si="70"/>
        <v>32680</v>
      </c>
      <c r="J111" s="28">
        <f t="shared" si="70"/>
        <v>34380</v>
      </c>
      <c r="K111" s="28">
        <f t="shared" si="70"/>
        <v>36080</v>
      </c>
      <c r="L111" s="28">
        <f t="shared" si="70"/>
        <v>37780</v>
      </c>
      <c r="M111" s="28">
        <f t="shared" si="70"/>
        <v>39480</v>
      </c>
      <c r="N111" s="28">
        <f t="shared" si="70"/>
        <v>41180</v>
      </c>
      <c r="O111" s="28">
        <f t="shared" si="70"/>
        <v>42880</v>
      </c>
      <c r="P111" s="28">
        <f t="shared" si="70"/>
        <v>44580</v>
      </c>
      <c r="Q111" s="28">
        <f t="shared" si="70"/>
        <v>46280</v>
      </c>
      <c r="R111" s="28">
        <f t="shared" si="70"/>
        <v>47980</v>
      </c>
      <c r="S111" s="28">
        <f t="shared" si="70"/>
        <v>49680</v>
      </c>
      <c r="T111" s="205"/>
      <c r="U111" s="206"/>
      <c r="V111" s="206"/>
      <c r="W111" s="206"/>
      <c r="X111" s="206"/>
      <c r="Y111" s="206"/>
      <c r="Z111" s="206"/>
      <c r="AA111" s="206"/>
      <c r="AB111" s="206"/>
      <c r="AC111" s="206"/>
      <c r="AD111" s="206"/>
      <c r="AE111" s="206"/>
      <c r="AF111" s="206"/>
      <c r="AG111" s="206"/>
      <c r="AH111" s="206"/>
      <c r="AI111" s="206"/>
      <c r="AJ111" s="46"/>
    </row>
    <row r="112" spans="2:36" s="42" customFormat="1" ht="15" customHeight="1">
      <c r="B112" s="119"/>
      <c r="C112" s="5" t="s">
        <v>48</v>
      </c>
      <c r="D112" s="6" t="s">
        <v>26</v>
      </c>
      <c r="E112" s="6">
        <v>40000</v>
      </c>
      <c r="F112" s="6">
        <f>E112+2600</f>
        <v>42600</v>
      </c>
      <c r="G112" s="6">
        <f aca="true" t="shared" si="71" ref="G112:S112">F112+2600</f>
        <v>45200</v>
      </c>
      <c r="H112" s="6">
        <f t="shared" si="71"/>
        <v>47800</v>
      </c>
      <c r="I112" s="6">
        <f t="shared" si="71"/>
        <v>50400</v>
      </c>
      <c r="J112" s="6">
        <f t="shared" si="71"/>
        <v>53000</v>
      </c>
      <c r="K112" s="6">
        <f t="shared" si="71"/>
        <v>55600</v>
      </c>
      <c r="L112" s="6">
        <f t="shared" si="71"/>
        <v>58200</v>
      </c>
      <c r="M112" s="6">
        <f t="shared" si="71"/>
        <v>60800</v>
      </c>
      <c r="N112" s="6">
        <f t="shared" si="71"/>
        <v>63400</v>
      </c>
      <c r="O112" s="6">
        <f t="shared" si="71"/>
        <v>66000</v>
      </c>
      <c r="P112" s="6">
        <f t="shared" si="71"/>
        <v>68600</v>
      </c>
      <c r="Q112" s="6">
        <f t="shared" si="71"/>
        <v>71200</v>
      </c>
      <c r="R112" s="6">
        <f t="shared" si="71"/>
        <v>73800</v>
      </c>
      <c r="S112" s="6">
        <f t="shared" si="71"/>
        <v>76400</v>
      </c>
      <c r="T112" s="205"/>
      <c r="U112" s="206"/>
      <c r="V112" s="206"/>
      <c r="W112" s="206"/>
      <c r="X112" s="206"/>
      <c r="Y112" s="206"/>
      <c r="Z112" s="206"/>
      <c r="AA112" s="206"/>
      <c r="AB112" s="206"/>
      <c r="AC112" s="206"/>
      <c r="AD112" s="206"/>
      <c r="AE112" s="206"/>
      <c r="AF112" s="206"/>
      <c r="AG112" s="206"/>
      <c r="AH112" s="206"/>
      <c r="AI112" s="206"/>
      <c r="AJ112" s="46"/>
    </row>
    <row r="113" spans="2:36" s="42" customFormat="1" ht="15" customHeight="1">
      <c r="B113" s="119"/>
      <c r="C113" s="121" t="s">
        <v>58</v>
      </c>
      <c r="D113" s="122"/>
      <c r="E113" s="15">
        <f>E111*15/100</f>
        <v>3882</v>
      </c>
      <c r="F113" s="15">
        <f aca="true" t="shared" si="72" ref="F113:S113">F111*15/100</f>
        <v>4137</v>
      </c>
      <c r="G113" s="15">
        <f t="shared" si="72"/>
        <v>4392</v>
      </c>
      <c r="H113" s="15">
        <f t="shared" si="72"/>
        <v>4647</v>
      </c>
      <c r="I113" s="15">
        <f t="shared" si="72"/>
        <v>4902</v>
      </c>
      <c r="J113" s="15">
        <f t="shared" si="72"/>
        <v>5157</v>
      </c>
      <c r="K113" s="15">
        <f t="shared" si="72"/>
        <v>5412</v>
      </c>
      <c r="L113" s="15">
        <f t="shared" si="72"/>
        <v>5667</v>
      </c>
      <c r="M113" s="15">
        <f t="shared" si="72"/>
        <v>5922</v>
      </c>
      <c r="N113" s="15">
        <f t="shared" si="72"/>
        <v>6177</v>
      </c>
      <c r="O113" s="15">
        <f t="shared" si="72"/>
        <v>6432</v>
      </c>
      <c r="P113" s="15">
        <f t="shared" si="72"/>
        <v>6687</v>
      </c>
      <c r="Q113" s="15">
        <f t="shared" si="72"/>
        <v>6942</v>
      </c>
      <c r="R113" s="15">
        <f t="shared" si="72"/>
        <v>7197</v>
      </c>
      <c r="S113" s="15">
        <f t="shared" si="72"/>
        <v>7452</v>
      </c>
      <c r="T113" s="205"/>
      <c r="U113" s="206"/>
      <c r="V113" s="206"/>
      <c r="W113" s="206"/>
      <c r="X113" s="206"/>
      <c r="Y113" s="206"/>
      <c r="Z113" s="206"/>
      <c r="AA113" s="206"/>
      <c r="AB113" s="206"/>
      <c r="AC113" s="206"/>
      <c r="AD113" s="206"/>
      <c r="AE113" s="206"/>
      <c r="AF113" s="206"/>
      <c r="AG113" s="206"/>
      <c r="AH113" s="206"/>
      <c r="AI113" s="206"/>
      <c r="AJ113" s="46"/>
    </row>
    <row r="114" spans="2:36" s="42" customFormat="1" ht="15" customHeight="1">
      <c r="B114" s="119"/>
      <c r="C114" s="121" t="s">
        <v>80</v>
      </c>
      <c r="D114" s="122"/>
      <c r="E114" s="15">
        <f>E112*20/100</f>
        <v>8000</v>
      </c>
      <c r="F114" s="15">
        <f aca="true" t="shared" si="73" ref="F114:S114">F112*20/100</f>
        <v>8520</v>
      </c>
      <c r="G114" s="15">
        <f t="shared" si="73"/>
        <v>9040</v>
      </c>
      <c r="H114" s="15">
        <f t="shared" si="73"/>
        <v>9560</v>
      </c>
      <c r="I114" s="15">
        <f t="shared" si="73"/>
        <v>10080</v>
      </c>
      <c r="J114" s="15">
        <f t="shared" si="73"/>
        <v>10600</v>
      </c>
      <c r="K114" s="15">
        <f t="shared" si="73"/>
        <v>11120</v>
      </c>
      <c r="L114" s="15">
        <f t="shared" si="73"/>
        <v>11640</v>
      </c>
      <c r="M114" s="15">
        <f t="shared" si="73"/>
        <v>12160</v>
      </c>
      <c r="N114" s="15">
        <f t="shared" si="73"/>
        <v>12680</v>
      </c>
      <c r="O114" s="15">
        <f t="shared" si="73"/>
        <v>13200</v>
      </c>
      <c r="P114" s="15">
        <f t="shared" si="73"/>
        <v>13720</v>
      </c>
      <c r="Q114" s="15">
        <f t="shared" si="73"/>
        <v>14240</v>
      </c>
      <c r="R114" s="15">
        <f t="shared" si="73"/>
        <v>14760</v>
      </c>
      <c r="S114" s="15">
        <f t="shared" si="73"/>
        <v>15280</v>
      </c>
      <c r="T114" s="205"/>
      <c r="U114" s="206"/>
      <c r="V114" s="206"/>
      <c r="W114" s="206"/>
      <c r="X114" s="206"/>
      <c r="Y114" s="206"/>
      <c r="Z114" s="206"/>
      <c r="AA114" s="206"/>
      <c r="AB114" s="206"/>
      <c r="AC114" s="206"/>
      <c r="AD114" s="206"/>
      <c r="AE114" s="206"/>
      <c r="AF114" s="206"/>
      <c r="AG114" s="206"/>
      <c r="AH114" s="206"/>
      <c r="AI114" s="206"/>
      <c r="AJ114" s="46"/>
    </row>
    <row r="115" spans="2:36" s="45" customFormat="1" ht="15" customHeight="1">
      <c r="B115" s="119"/>
      <c r="C115" s="200" t="s">
        <v>60</v>
      </c>
      <c r="D115" s="201"/>
      <c r="E115" s="41">
        <f>E114+E113+E112</f>
        <v>51882</v>
      </c>
      <c r="F115" s="41">
        <f aca="true" t="shared" si="74" ref="F115:S115">F114+F113+F112</f>
        <v>55257</v>
      </c>
      <c r="G115" s="41">
        <f t="shared" si="74"/>
        <v>58632</v>
      </c>
      <c r="H115" s="41">
        <f t="shared" si="74"/>
        <v>62007</v>
      </c>
      <c r="I115" s="41">
        <f t="shared" si="74"/>
        <v>65382</v>
      </c>
      <c r="J115" s="41">
        <f t="shared" si="74"/>
        <v>68757</v>
      </c>
      <c r="K115" s="41">
        <f t="shared" si="74"/>
        <v>72132</v>
      </c>
      <c r="L115" s="41">
        <f t="shared" si="74"/>
        <v>75507</v>
      </c>
      <c r="M115" s="41">
        <f t="shared" si="74"/>
        <v>78882</v>
      </c>
      <c r="N115" s="41">
        <f t="shared" si="74"/>
        <v>82257</v>
      </c>
      <c r="O115" s="41">
        <f t="shared" si="74"/>
        <v>85632</v>
      </c>
      <c r="P115" s="41">
        <f t="shared" si="74"/>
        <v>89007</v>
      </c>
      <c r="Q115" s="41">
        <f t="shared" si="74"/>
        <v>92382</v>
      </c>
      <c r="R115" s="41">
        <f t="shared" si="74"/>
        <v>95757</v>
      </c>
      <c r="S115" s="41">
        <f t="shared" si="74"/>
        <v>99132</v>
      </c>
      <c r="T115" s="205"/>
      <c r="U115" s="206"/>
      <c r="V115" s="206"/>
      <c r="W115" s="206"/>
      <c r="X115" s="206"/>
      <c r="Y115" s="206"/>
      <c r="Z115" s="206"/>
      <c r="AA115" s="206"/>
      <c r="AB115" s="206"/>
      <c r="AC115" s="206"/>
      <c r="AD115" s="206"/>
      <c r="AE115" s="206"/>
      <c r="AF115" s="206"/>
      <c r="AG115" s="206"/>
      <c r="AH115" s="206"/>
      <c r="AI115" s="206"/>
      <c r="AJ115" s="47"/>
    </row>
    <row r="116" spans="1:36" s="49" customFormat="1" ht="15" customHeight="1" thickBot="1">
      <c r="A116" s="49" t="s">
        <v>115</v>
      </c>
      <c r="B116" s="195">
        <v>21</v>
      </c>
      <c r="C116" s="198" t="s">
        <v>112</v>
      </c>
      <c r="D116" s="199"/>
      <c r="E116" s="50">
        <v>52000</v>
      </c>
      <c r="F116" s="50">
        <f>E116+3400</f>
        <v>55400</v>
      </c>
      <c r="G116" s="50">
        <f aca="true" t="shared" si="75" ref="G116:S116">F116+3400</f>
        <v>58800</v>
      </c>
      <c r="H116" s="50">
        <f t="shared" si="75"/>
        <v>62200</v>
      </c>
      <c r="I116" s="50">
        <f t="shared" si="75"/>
        <v>65600</v>
      </c>
      <c r="J116" s="50">
        <f t="shared" si="75"/>
        <v>69000</v>
      </c>
      <c r="K116" s="50">
        <f t="shared" si="75"/>
        <v>72400</v>
      </c>
      <c r="L116" s="50">
        <f t="shared" si="75"/>
        <v>75800</v>
      </c>
      <c r="M116" s="50">
        <f t="shared" si="75"/>
        <v>79200</v>
      </c>
      <c r="N116" s="50">
        <f t="shared" si="75"/>
        <v>82600</v>
      </c>
      <c r="O116" s="50">
        <f t="shared" si="75"/>
        <v>86000</v>
      </c>
      <c r="P116" s="50">
        <f t="shared" si="75"/>
        <v>89400</v>
      </c>
      <c r="Q116" s="50">
        <f t="shared" si="75"/>
        <v>92800</v>
      </c>
      <c r="R116" s="50">
        <f t="shared" si="75"/>
        <v>96200</v>
      </c>
      <c r="S116" s="50">
        <f t="shared" si="75"/>
        <v>99600</v>
      </c>
      <c r="T116" s="205"/>
      <c r="U116" s="206"/>
      <c r="V116" s="206"/>
      <c r="W116" s="206"/>
      <c r="X116" s="206"/>
      <c r="Y116" s="206"/>
      <c r="Z116" s="206"/>
      <c r="AA116" s="206"/>
      <c r="AB116" s="206"/>
      <c r="AC116" s="206"/>
      <c r="AD116" s="206"/>
      <c r="AE116" s="206"/>
      <c r="AF116" s="206"/>
      <c r="AG116" s="206"/>
      <c r="AH116" s="206"/>
      <c r="AI116" s="206"/>
      <c r="AJ116" s="51"/>
    </row>
    <row r="117" spans="2:36" s="44" customFormat="1" ht="15" customHeight="1">
      <c r="B117" s="196"/>
      <c r="C117" s="191" t="s">
        <v>53</v>
      </c>
      <c r="D117" s="192"/>
      <c r="E117" s="56">
        <v>7764</v>
      </c>
      <c r="F117" s="56">
        <v>7765</v>
      </c>
      <c r="G117" s="56">
        <v>7766</v>
      </c>
      <c r="H117" s="56">
        <v>7767</v>
      </c>
      <c r="I117" s="56">
        <v>7768</v>
      </c>
      <c r="J117" s="56">
        <v>7769</v>
      </c>
      <c r="K117" s="56">
        <v>7770</v>
      </c>
      <c r="L117" s="56">
        <v>7771</v>
      </c>
      <c r="M117" s="56">
        <v>7772</v>
      </c>
      <c r="N117" s="56">
        <v>7773</v>
      </c>
      <c r="O117" s="56">
        <v>7774</v>
      </c>
      <c r="P117" s="56">
        <v>7775</v>
      </c>
      <c r="Q117" s="56">
        <v>7776</v>
      </c>
      <c r="R117" s="56">
        <v>7777</v>
      </c>
      <c r="S117" s="56">
        <v>7778</v>
      </c>
      <c r="T117" s="205"/>
      <c r="U117" s="206"/>
      <c r="V117" s="206"/>
      <c r="W117" s="206"/>
      <c r="X117" s="206"/>
      <c r="Y117" s="206"/>
      <c r="Z117" s="206"/>
      <c r="AA117" s="206"/>
      <c r="AB117" s="206"/>
      <c r="AC117" s="206"/>
      <c r="AD117" s="206"/>
      <c r="AE117" s="206"/>
      <c r="AF117" s="206"/>
      <c r="AG117" s="206"/>
      <c r="AH117" s="206"/>
      <c r="AI117" s="206"/>
      <c r="AJ117" s="43"/>
    </row>
    <row r="118" spans="2:36" s="44" customFormat="1" ht="15" customHeight="1">
      <c r="B118" s="196"/>
      <c r="C118" s="191" t="s">
        <v>54</v>
      </c>
      <c r="D118" s="192"/>
      <c r="E118" s="56">
        <f aca="true" t="shared" si="76" ref="E118:S118">E111*15/100</f>
        <v>3882</v>
      </c>
      <c r="F118" s="56">
        <f t="shared" si="76"/>
        <v>4137</v>
      </c>
      <c r="G118" s="56">
        <f t="shared" si="76"/>
        <v>4392</v>
      </c>
      <c r="H118" s="56">
        <f t="shared" si="76"/>
        <v>4647</v>
      </c>
      <c r="I118" s="56">
        <f t="shared" si="76"/>
        <v>4902</v>
      </c>
      <c r="J118" s="56">
        <f t="shared" si="76"/>
        <v>5157</v>
      </c>
      <c r="K118" s="56">
        <f t="shared" si="76"/>
        <v>5412</v>
      </c>
      <c r="L118" s="56">
        <f t="shared" si="76"/>
        <v>5667</v>
      </c>
      <c r="M118" s="56">
        <f t="shared" si="76"/>
        <v>5922</v>
      </c>
      <c r="N118" s="56">
        <f t="shared" si="76"/>
        <v>6177</v>
      </c>
      <c r="O118" s="56">
        <f t="shared" si="76"/>
        <v>6432</v>
      </c>
      <c r="P118" s="56">
        <f t="shared" si="76"/>
        <v>6687</v>
      </c>
      <c r="Q118" s="56">
        <f t="shared" si="76"/>
        <v>6942</v>
      </c>
      <c r="R118" s="56">
        <f t="shared" si="76"/>
        <v>7197</v>
      </c>
      <c r="S118" s="56">
        <f t="shared" si="76"/>
        <v>7452</v>
      </c>
      <c r="T118" s="205"/>
      <c r="U118" s="206"/>
      <c r="V118" s="206"/>
      <c r="W118" s="206"/>
      <c r="X118" s="206"/>
      <c r="Y118" s="206"/>
      <c r="Z118" s="206"/>
      <c r="AA118" s="206"/>
      <c r="AB118" s="206"/>
      <c r="AC118" s="206"/>
      <c r="AD118" s="206"/>
      <c r="AE118" s="206"/>
      <c r="AF118" s="206"/>
      <c r="AG118" s="206"/>
      <c r="AH118" s="206"/>
      <c r="AI118" s="206"/>
      <c r="AJ118" s="43"/>
    </row>
    <row r="119" spans="2:36" s="44" customFormat="1" ht="15" customHeight="1">
      <c r="B119" s="196"/>
      <c r="C119" s="53"/>
      <c r="D119" s="54"/>
      <c r="E119" s="52">
        <f>E118*25/100</f>
        <v>970.5</v>
      </c>
      <c r="F119" s="52">
        <f aca="true" t="shared" si="77" ref="F119:S119">F118*25/100</f>
        <v>1034.25</v>
      </c>
      <c r="G119" s="52">
        <f t="shared" si="77"/>
        <v>1098</v>
      </c>
      <c r="H119" s="52">
        <f t="shared" si="77"/>
        <v>1161.75</v>
      </c>
      <c r="I119" s="52">
        <f t="shared" si="77"/>
        <v>1225.5</v>
      </c>
      <c r="J119" s="52">
        <f t="shared" si="77"/>
        <v>1289.25</v>
      </c>
      <c r="K119" s="52">
        <f t="shared" si="77"/>
        <v>1353</v>
      </c>
      <c r="L119" s="52">
        <f t="shared" si="77"/>
        <v>1416.75</v>
      </c>
      <c r="M119" s="52">
        <f t="shared" si="77"/>
        <v>1480.5</v>
      </c>
      <c r="N119" s="52">
        <f t="shared" si="77"/>
        <v>1544.25</v>
      </c>
      <c r="O119" s="52">
        <f t="shared" si="77"/>
        <v>1608</v>
      </c>
      <c r="P119" s="52">
        <f t="shared" si="77"/>
        <v>1671.75</v>
      </c>
      <c r="Q119" s="52">
        <f t="shared" si="77"/>
        <v>1735.5</v>
      </c>
      <c r="R119" s="52">
        <f t="shared" si="77"/>
        <v>1799.25</v>
      </c>
      <c r="S119" s="52">
        <f t="shared" si="77"/>
        <v>1863</v>
      </c>
      <c r="T119" s="205"/>
      <c r="U119" s="206"/>
      <c r="V119" s="206"/>
      <c r="W119" s="206"/>
      <c r="X119" s="206"/>
      <c r="Y119" s="206"/>
      <c r="Z119" s="206"/>
      <c r="AA119" s="206"/>
      <c r="AB119" s="206"/>
      <c r="AC119" s="206"/>
      <c r="AD119" s="206"/>
      <c r="AE119" s="206"/>
      <c r="AF119" s="206"/>
      <c r="AG119" s="206"/>
      <c r="AH119" s="206"/>
      <c r="AI119" s="206"/>
      <c r="AJ119" s="43"/>
    </row>
    <row r="120" spans="2:36" s="44" customFormat="1" ht="15" customHeight="1">
      <c r="B120" s="196"/>
      <c r="C120" s="53"/>
      <c r="D120" s="54"/>
      <c r="E120" s="52">
        <f>E119+E118</f>
        <v>4852.5</v>
      </c>
      <c r="F120" s="52">
        <f aca="true" t="shared" si="78" ref="F120:S120">F119+F118</f>
        <v>5171.25</v>
      </c>
      <c r="G120" s="52">
        <f t="shared" si="78"/>
        <v>5490</v>
      </c>
      <c r="H120" s="52">
        <f t="shared" si="78"/>
        <v>5808.75</v>
      </c>
      <c r="I120" s="52">
        <f t="shared" si="78"/>
        <v>6127.5</v>
      </c>
      <c r="J120" s="52">
        <f t="shared" si="78"/>
        <v>6446.25</v>
      </c>
      <c r="K120" s="52">
        <f t="shared" si="78"/>
        <v>6765</v>
      </c>
      <c r="L120" s="52">
        <f t="shared" si="78"/>
        <v>7083.75</v>
      </c>
      <c r="M120" s="52">
        <f t="shared" si="78"/>
        <v>7402.5</v>
      </c>
      <c r="N120" s="52">
        <f t="shared" si="78"/>
        <v>7721.25</v>
      </c>
      <c r="O120" s="52">
        <f t="shared" si="78"/>
        <v>8040</v>
      </c>
      <c r="P120" s="52">
        <f t="shared" si="78"/>
        <v>8358.75</v>
      </c>
      <c r="Q120" s="52">
        <f t="shared" si="78"/>
        <v>8677.5</v>
      </c>
      <c r="R120" s="52">
        <f t="shared" si="78"/>
        <v>8996.25</v>
      </c>
      <c r="S120" s="52">
        <f t="shared" si="78"/>
        <v>9315</v>
      </c>
      <c r="T120" s="205"/>
      <c r="U120" s="206"/>
      <c r="V120" s="206"/>
      <c r="W120" s="206"/>
      <c r="X120" s="206"/>
      <c r="Y120" s="206"/>
      <c r="Z120" s="206"/>
      <c r="AA120" s="206"/>
      <c r="AB120" s="206"/>
      <c r="AC120" s="206"/>
      <c r="AD120" s="206"/>
      <c r="AE120" s="206"/>
      <c r="AF120" s="206"/>
      <c r="AG120" s="206"/>
      <c r="AH120" s="206"/>
      <c r="AI120" s="206"/>
      <c r="AJ120" s="43"/>
    </row>
    <row r="121" spans="2:36" s="44" customFormat="1" ht="15" customHeight="1">
      <c r="B121" s="196"/>
      <c r="C121" s="191" t="s">
        <v>81</v>
      </c>
      <c r="D121" s="192"/>
      <c r="E121" s="56">
        <f aca="true" t="shared" si="79" ref="E121:S121">E111/2</f>
        <v>12940</v>
      </c>
      <c r="F121" s="56">
        <f t="shared" si="79"/>
        <v>13790</v>
      </c>
      <c r="G121" s="56">
        <f t="shared" si="79"/>
        <v>14640</v>
      </c>
      <c r="H121" s="56">
        <f t="shared" si="79"/>
        <v>15490</v>
      </c>
      <c r="I121" s="56">
        <f t="shared" si="79"/>
        <v>16340</v>
      </c>
      <c r="J121" s="56">
        <f t="shared" si="79"/>
        <v>17190</v>
      </c>
      <c r="K121" s="56">
        <f t="shared" si="79"/>
        <v>18040</v>
      </c>
      <c r="L121" s="56">
        <f t="shared" si="79"/>
        <v>18890</v>
      </c>
      <c r="M121" s="56">
        <f t="shared" si="79"/>
        <v>19740</v>
      </c>
      <c r="N121" s="56">
        <f t="shared" si="79"/>
        <v>20590</v>
      </c>
      <c r="O121" s="56">
        <f t="shared" si="79"/>
        <v>21440</v>
      </c>
      <c r="P121" s="56">
        <f t="shared" si="79"/>
        <v>22290</v>
      </c>
      <c r="Q121" s="56">
        <f t="shared" si="79"/>
        <v>23140</v>
      </c>
      <c r="R121" s="56">
        <f t="shared" si="79"/>
        <v>23990</v>
      </c>
      <c r="S121" s="56">
        <f t="shared" si="79"/>
        <v>24840</v>
      </c>
      <c r="T121" s="205"/>
      <c r="U121" s="206"/>
      <c r="V121" s="206"/>
      <c r="W121" s="206"/>
      <c r="X121" s="206"/>
      <c r="Y121" s="206"/>
      <c r="Z121" s="206"/>
      <c r="AA121" s="206"/>
      <c r="AB121" s="206"/>
      <c r="AC121" s="206"/>
      <c r="AD121" s="206"/>
      <c r="AE121" s="206"/>
      <c r="AF121" s="206"/>
      <c r="AG121" s="206"/>
      <c r="AH121" s="206"/>
      <c r="AI121" s="206"/>
      <c r="AJ121" s="43"/>
    </row>
    <row r="122" spans="2:36" s="44" customFormat="1" ht="15" customHeight="1">
      <c r="B122" s="196"/>
      <c r="C122" s="191" t="s">
        <v>82</v>
      </c>
      <c r="D122" s="192"/>
      <c r="E122" s="56">
        <v>5000</v>
      </c>
      <c r="F122" s="56">
        <v>5000</v>
      </c>
      <c r="G122" s="56">
        <v>5000</v>
      </c>
      <c r="H122" s="56">
        <v>5000</v>
      </c>
      <c r="I122" s="56">
        <v>5000</v>
      </c>
      <c r="J122" s="56">
        <v>5000</v>
      </c>
      <c r="K122" s="56">
        <v>5000</v>
      </c>
      <c r="L122" s="56">
        <v>5000</v>
      </c>
      <c r="M122" s="56">
        <v>5000</v>
      </c>
      <c r="N122" s="56">
        <v>5000</v>
      </c>
      <c r="O122" s="56">
        <v>5000</v>
      </c>
      <c r="P122" s="56">
        <v>5000</v>
      </c>
      <c r="Q122" s="56">
        <v>5000</v>
      </c>
      <c r="R122" s="56">
        <v>5000</v>
      </c>
      <c r="S122" s="56">
        <v>5000</v>
      </c>
      <c r="T122" s="205"/>
      <c r="U122" s="206"/>
      <c r="V122" s="206"/>
      <c r="W122" s="206"/>
      <c r="X122" s="206"/>
      <c r="Y122" s="206"/>
      <c r="Z122" s="206"/>
      <c r="AA122" s="206"/>
      <c r="AB122" s="206"/>
      <c r="AC122" s="206"/>
      <c r="AD122" s="206"/>
      <c r="AE122" s="206"/>
      <c r="AF122" s="206"/>
      <c r="AG122" s="206"/>
      <c r="AH122" s="206"/>
      <c r="AI122" s="206"/>
      <c r="AJ122" s="43"/>
    </row>
    <row r="123" spans="2:36" s="44" customFormat="1" ht="15" customHeight="1">
      <c r="B123" s="196"/>
      <c r="C123" s="191" t="s">
        <v>83</v>
      </c>
      <c r="D123" s="192"/>
      <c r="E123" s="56">
        <v>0</v>
      </c>
      <c r="F123" s="56">
        <v>0</v>
      </c>
      <c r="G123" s="56">
        <v>0</v>
      </c>
      <c r="H123" s="56">
        <v>0</v>
      </c>
      <c r="I123" s="56">
        <v>0</v>
      </c>
      <c r="J123" s="56">
        <v>0</v>
      </c>
      <c r="K123" s="56">
        <v>0</v>
      </c>
      <c r="L123" s="56">
        <v>0</v>
      </c>
      <c r="M123" s="56">
        <v>0</v>
      </c>
      <c r="N123" s="56">
        <v>0</v>
      </c>
      <c r="O123" s="56">
        <v>0</v>
      </c>
      <c r="P123" s="56">
        <v>0</v>
      </c>
      <c r="Q123" s="56">
        <v>0</v>
      </c>
      <c r="R123" s="56">
        <v>0</v>
      </c>
      <c r="S123" s="56">
        <v>0</v>
      </c>
      <c r="T123" s="205"/>
      <c r="U123" s="206"/>
      <c r="V123" s="206"/>
      <c r="W123" s="206"/>
      <c r="X123" s="206"/>
      <c r="Y123" s="206"/>
      <c r="Z123" s="206"/>
      <c r="AA123" s="206"/>
      <c r="AB123" s="206"/>
      <c r="AC123" s="206"/>
      <c r="AD123" s="206"/>
      <c r="AE123" s="206"/>
      <c r="AF123" s="206"/>
      <c r="AG123" s="206"/>
      <c r="AH123" s="206"/>
      <c r="AI123" s="206"/>
      <c r="AJ123" s="43"/>
    </row>
    <row r="124" spans="2:36" s="44" customFormat="1" ht="15" customHeight="1">
      <c r="B124" s="196"/>
      <c r="C124" s="191" t="s">
        <v>55</v>
      </c>
      <c r="D124" s="192"/>
      <c r="E124" s="56">
        <v>0</v>
      </c>
      <c r="F124" s="56">
        <v>0</v>
      </c>
      <c r="G124" s="56">
        <v>0</v>
      </c>
      <c r="H124" s="56">
        <v>0</v>
      </c>
      <c r="I124" s="56">
        <v>0</v>
      </c>
      <c r="J124" s="56">
        <v>0</v>
      </c>
      <c r="K124" s="56">
        <v>0</v>
      </c>
      <c r="L124" s="56">
        <v>0</v>
      </c>
      <c r="M124" s="56">
        <v>0</v>
      </c>
      <c r="N124" s="56">
        <v>0</v>
      </c>
      <c r="O124" s="56">
        <v>0</v>
      </c>
      <c r="P124" s="56">
        <v>0</v>
      </c>
      <c r="Q124" s="56">
        <v>0</v>
      </c>
      <c r="R124" s="56">
        <v>0</v>
      </c>
      <c r="S124" s="56">
        <v>0</v>
      </c>
      <c r="T124" s="205"/>
      <c r="U124" s="206"/>
      <c r="V124" s="206"/>
      <c r="W124" s="206"/>
      <c r="X124" s="206"/>
      <c r="Y124" s="206"/>
      <c r="Z124" s="206"/>
      <c r="AA124" s="206"/>
      <c r="AB124" s="206"/>
      <c r="AC124" s="206"/>
      <c r="AD124" s="206"/>
      <c r="AE124" s="206"/>
      <c r="AF124" s="206"/>
      <c r="AG124" s="206"/>
      <c r="AH124" s="206"/>
      <c r="AI124" s="206"/>
      <c r="AJ124" s="43"/>
    </row>
    <row r="125" spans="2:36" s="44" customFormat="1" ht="15" customHeight="1">
      <c r="B125" s="196"/>
      <c r="C125" s="191" t="s">
        <v>84</v>
      </c>
      <c r="D125" s="192"/>
      <c r="E125" s="56">
        <v>500</v>
      </c>
      <c r="F125" s="56">
        <v>500</v>
      </c>
      <c r="G125" s="56">
        <v>500</v>
      </c>
      <c r="H125" s="56">
        <v>500</v>
      </c>
      <c r="I125" s="56">
        <v>500</v>
      </c>
      <c r="J125" s="56">
        <v>500</v>
      </c>
      <c r="K125" s="56">
        <v>500</v>
      </c>
      <c r="L125" s="56">
        <v>500</v>
      </c>
      <c r="M125" s="56">
        <v>500</v>
      </c>
      <c r="N125" s="56">
        <v>500</v>
      </c>
      <c r="O125" s="56">
        <v>500</v>
      </c>
      <c r="P125" s="56">
        <v>500</v>
      </c>
      <c r="Q125" s="56">
        <v>500</v>
      </c>
      <c r="R125" s="56">
        <v>500</v>
      </c>
      <c r="S125" s="56">
        <v>500</v>
      </c>
      <c r="T125" s="205"/>
      <c r="U125" s="206"/>
      <c r="V125" s="206"/>
      <c r="W125" s="206"/>
      <c r="X125" s="206"/>
      <c r="Y125" s="206"/>
      <c r="Z125" s="206"/>
      <c r="AA125" s="206"/>
      <c r="AB125" s="206"/>
      <c r="AC125" s="206"/>
      <c r="AD125" s="206"/>
      <c r="AE125" s="206"/>
      <c r="AF125" s="206"/>
      <c r="AG125" s="206"/>
      <c r="AH125" s="206"/>
      <c r="AI125" s="206"/>
      <c r="AJ125" s="43"/>
    </row>
    <row r="126" spans="2:36" s="44" customFormat="1" ht="15" customHeight="1">
      <c r="B126" s="196"/>
      <c r="C126" s="191" t="s">
        <v>66</v>
      </c>
      <c r="D126" s="192"/>
      <c r="E126" s="56">
        <v>500</v>
      </c>
      <c r="F126" s="56">
        <v>500</v>
      </c>
      <c r="G126" s="56">
        <v>500</v>
      </c>
      <c r="H126" s="56">
        <v>500</v>
      </c>
      <c r="I126" s="56">
        <v>500</v>
      </c>
      <c r="J126" s="56">
        <v>500</v>
      </c>
      <c r="K126" s="56">
        <v>500</v>
      </c>
      <c r="L126" s="56">
        <v>500</v>
      </c>
      <c r="M126" s="56">
        <v>500</v>
      </c>
      <c r="N126" s="56">
        <v>500</v>
      </c>
      <c r="O126" s="56">
        <v>500</v>
      </c>
      <c r="P126" s="56">
        <v>500</v>
      </c>
      <c r="Q126" s="56">
        <v>500</v>
      </c>
      <c r="R126" s="56">
        <v>500</v>
      </c>
      <c r="S126" s="56">
        <v>500</v>
      </c>
      <c r="T126" s="205"/>
      <c r="U126" s="206"/>
      <c r="V126" s="206"/>
      <c r="W126" s="206"/>
      <c r="X126" s="206"/>
      <c r="Y126" s="206"/>
      <c r="Z126" s="206"/>
      <c r="AA126" s="206"/>
      <c r="AB126" s="206"/>
      <c r="AC126" s="206"/>
      <c r="AD126" s="206"/>
      <c r="AE126" s="206"/>
      <c r="AF126" s="206"/>
      <c r="AG126" s="206"/>
      <c r="AH126" s="206"/>
      <c r="AI126" s="206"/>
      <c r="AJ126" s="43"/>
    </row>
    <row r="127" spans="2:36" s="44" customFormat="1" ht="15" customHeight="1">
      <c r="B127" s="196"/>
      <c r="C127" s="191" t="s">
        <v>85</v>
      </c>
      <c r="D127" s="192"/>
      <c r="E127" s="56">
        <v>0</v>
      </c>
      <c r="F127" s="56">
        <v>0</v>
      </c>
      <c r="G127" s="56">
        <v>0</v>
      </c>
      <c r="H127" s="56">
        <v>0</v>
      </c>
      <c r="I127" s="56">
        <v>0</v>
      </c>
      <c r="J127" s="56">
        <v>0</v>
      </c>
      <c r="K127" s="56">
        <v>0</v>
      </c>
      <c r="L127" s="56">
        <v>0</v>
      </c>
      <c r="M127" s="56">
        <v>0</v>
      </c>
      <c r="N127" s="56">
        <v>0</v>
      </c>
      <c r="O127" s="56">
        <v>0</v>
      </c>
      <c r="P127" s="56">
        <v>0</v>
      </c>
      <c r="Q127" s="56">
        <v>0</v>
      </c>
      <c r="R127" s="56">
        <v>0</v>
      </c>
      <c r="S127" s="56">
        <v>0</v>
      </c>
      <c r="T127" s="205"/>
      <c r="U127" s="206"/>
      <c r="V127" s="206"/>
      <c r="W127" s="206"/>
      <c r="X127" s="206"/>
      <c r="Y127" s="206"/>
      <c r="Z127" s="206"/>
      <c r="AA127" s="206"/>
      <c r="AB127" s="206"/>
      <c r="AC127" s="206"/>
      <c r="AD127" s="206"/>
      <c r="AE127" s="206"/>
      <c r="AF127" s="206"/>
      <c r="AG127" s="206"/>
      <c r="AH127" s="206"/>
      <c r="AI127" s="206"/>
      <c r="AJ127" s="43"/>
    </row>
    <row r="128" spans="2:36" s="44" customFormat="1" ht="15" customHeight="1">
      <c r="B128" s="196"/>
      <c r="C128" s="191" t="s">
        <v>114</v>
      </c>
      <c r="D128" s="192"/>
      <c r="E128" s="56">
        <f>E112*10/100</f>
        <v>4000</v>
      </c>
      <c r="F128" s="56">
        <f aca="true" t="shared" si="80" ref="F128:S128">F112*10/100</f>
        <v>4260</v>
      </c>
      <c r="G128" s="56">
        <f t="shared" si="80"/>
        <v>4520</v>
      </c>
      <c r="H128" s="56">
        <f t="shared" si="80"/>
        <v>4780</v>
      </c>
      <c r="I128" s="56">
        <f t="shared" si="80"/>
        <v>5040</v>
      </c>
      <c r="J128" s="56">
        <f t="shared" si="80"/>
        <v>5300</v>
      </c>
      <c r="K128" s="56">
        <f t="shared" si="80"/>
        <v>5560</v>
      </c>
      <c r="L128" s="56">
        <f t="shared" si="80"/>
        <v>5820</v>
      </c>
      <c r="M128" s="56">
        <f t="shared" si="80"/>
        <v>6080</v>
      </c>
      <c r="N128" s="56">
        <f t="shared" si="80"/>
        <v>6340</v>
      </c>
      <c r="O128" s="56">
        <f t="shared" si="80"/>
        <v>6600</v>
      </c>
      <c r="P128" s="56">
        <f t="shared" si="80"/>
        <v>6860</v>
      </c>
      <c r="Q128" s="56">
        <f t="shared" si="80"/>
        <v>7120</v>
      </c>
      <c r="R128" s="56">
        <f t="shared" si="80"/>
        <v>7380</v>
      </c>
      <c r="S128" s="56">
        <f t="shared" si="80"/>
        <v>7640</v>
      </c>
      <c r="T128" s="205"/>
      <c r="U128" s="206"/>
      <c r="V128" s="206"/>
      <c r="W128" s="206"/>
      <c r="X128" s="206"/>
      <c r="Y128" s="206"/>
      <c r="Z128" s="206"/>
      <c r="AA128" s="206"/>
      <c r="AB128" s="206"/>
      <c r="AC128" s="206"/>
      <c r="AD128" s="206"/>
      <c r="AE128" s="206"/>
      <c r="AF128" s="206"/>
      <c r="AG128" s="206"/>
      <c r="AH128" s="206"/>
      <c r="AI128" s="206"/>
      <c r="AJ128" s="48"/>
    </row>
    <row r="129" spans="2:36" s="44" customFormat="1" ht="15" customHeight="1">
      <c r="B129" s="196"/>
      <c r="C129" s="191" t="s">
        <v>89</v>
      </c>
      <c r="D129" s="192"/>
      <c r="E129" s="56">
        <f>E128</f>
        <v>4000</v>
      </c>
      <c r="F129" s="56">
        <f aca="true" t="shared" si="81" ref="F129:S129">F128</f>
        <v>4260</v>
      </c>
      <c r="G129" s="56">
        <f t="shared" si="81"/>
        <v>4520</v>
      </c>
      <c r="H129" s="56">
        <f t="shared" si="81"/>
        <v>4780</v>
      </c>
      <c r="I129" s="56">
        <f t="shared" si="81"/>
        <v>5040</v>
      </c>
      <c r="J129" s="56">
        <f t="shared" si="81"/>
        <v>5300</v>
      </c>
      <c r="K129" s="56">
        <f t="shared" si="81"/>
        <v>5560</v>
      </c>
      <c r="L129" s="56">
        <f t="shared" si="81"/>
        <v>5820</v>
      </c>
      <c r="M129" s="56">
        <f t="shared" si="81"/>
        <v>6080</v>
      </c>
      <c r="N129" s="56">
        <f t="shared" si="81"/>
        <v>6340</v>
      </c>
      <c r="O129" s="56">
        <f t="shared" si="81"/>
        <v>6600</v>
      </c>
      <c r="P129" s="56">
        <f t="shared" si="81"/>
        <v>6860</v>
      </c>
      <c r="Q129" s="56">
        <f t="shared" si="81"/>
        <v>7120</v>
      </c>
      <c r="R129" s="56">
        <f t="shared" si="81"/>
        <v>7380</v>
      </c>
      <c r="S129" s="56">
        <f t="shared" si="81"/>
        <v>7640</v>
      </c>
      <c r="T129" s="205"/>
      <c r="U129" s="206"/>
      <c r="V129" s="206"/>
      <c r="W129" s="206"/>
      <c r="X129" s="206"/>
      <c r="Y129" s="206"/>
      <c r="Z129" s="206"/>
      <c r="AA129" s="206"/>
      <c r="AB129" s="206"/>
      <c r="AC129" s="206"/>
      <c r="AD129" s="206"/>
      <c r="AE129" s="206"/>
      <c r="AF129" s="206"/>
      <c r="AG129" s="206"/>
      <c r="AH129" s="206"/>
      <c r="AI129" s="206"/>
      <c r="AJ129" s="48"/>
    </row>
    <row r="130" spans="2:36" s="44" customFormat="1" ht="15" customHeight="1">
      <c r="B130" s="196"/>
      <c r="C130" s="191" t="s">
        <v>90</v>
      </c>
      <c r="D130" s="192"/>
      <c r="E130" s="56">
        <f>E116*7.5/100</f>
        <v>3900</v>
      </c>
      <c r="F130" s="56">
        <f aca="true" t="shared" si="82" ref="F130:S130">F116*7.5/100</f>
        <v>4155</v>
      </c>
      <c r="G130" s="56">
        <f t="shared" si="82"/>
        <v>4410</v>
      </c>
      <c r="H130" s="56">
        <f t="shared" si="82"/>
        <v>4665</v>
      </c>
      <c r="I130" s="56">
        <f t="shared" si="82"/>
        <v>4920</v>
      </c>
      <c r="J130" s="56">
        <f t="shared" si="82"/>
        <v>5175</v>
      </c>
      <c r="K130" s="56">
        <f t="shared" si="82"/>
        <v>5430</v>
      </c>
      <c r="L130" s="56">
        <f t="shared" si="82"/>
        <v>5685</v>
      </c>
      <c r="M130" s="56">
        <f t="shared" si="82"/>
        <v>5940</v>
      </c>
      <c r="N130" s="56">
        <f t="shared" si="82"/>
        <v>6195</v>
      </c>
      <c r="O130" s="56">
        <f t="shared" si="82"/>
        <v>6450</v>
      </c>
      <c r="P130" s="56">
        <f t="shared" si="82"/>
        <v>6705</v>
      </c>
      <c r="Q130" s="56">
        <f t="shared" si="82"/>
        <v>6960</v>
      </c>
      <c r="R130" s="56">
        <f t="shared" si="82"/>
        <v>7215</v>
      </c>
      <c r="S130" s="56">
        <f t="shared" si="82"/>
        <v>7470</v>
      </c>
      <c r="T130" s="205"/>
      <c r="U130" s="206"/>
      <c r="V130" s="206"/>
      <c r="W130" s="206"/>
      <c r="X130" s="206"/>
      <c r="Y130" s="206"/>
      <c r="Z130" s="206"/>
      <c r="AA130" s="206"/>
      <c r="AB130" s="206"/>
      <c r="AC130" s="206"/>
      <c r="AD130" s="206"/>
      <c r="AE130" s="206"/>
      <c r="AF130" s="206"/>
      <c r="AG130" s="206"/>
      <c r="AH130" s="206"/>
      <c r="AI130" s="206"/>
      <c r="AJ130" s="48"/>
    </row>
    <row r="131" spans="2:36" s="44" customFormat="1" ht="15" customHeight="1">
      <c r="B131" s="197"/>
      <c r="C131" s="193" t="s">
        <v>60</v>
      </c>
      <c r="D131" s="194"/>
      <c r="E131" s="56">
        <f>SUM(E116:E130)</f>
        <v>100309</v>
      </c>
      <c r="F131" s="56">
        <f aca="true" t="shared" si="83" ref="F131:S131">SUM(F116:F130)</f>
        <v>105972.5</v>
      </c>
      <c r="G131" s="56">
        <f t="shared" si="83"/>
        <v>111636</v>
      </c>
      <c r="H131" s="56">
        <f t="shared" si="83"/>
        <v>117299.5</v>
      </c>
      <c r="I131" s="56">
        <f t="shared" si="83"/>
        <v>122963</v>
      </c>
      <c r="J131" s="56">
        <f t="shared" si="83"/>
        <v>128626.5</v>
      </c>
      <c r="K131" s="56">
        <f t="shared" si="83"/>
        <v>134290</v>
      </c>
      <c r="L131" s="56">
        <f t="shared" si="83"/>
        <v>139953.5</v>
      </c>
      <c r="M131" s="56">
        <f t="shared" si="83"/>
        <v>145617</v>
      </c>
      <c r="N131" s="56">
        <f t="shared" si="83"/>
        <v>151280.5</v>
      </c>
      <c r="O131" s="56">
        <f t="shared" si="83"/>
        <v>156944</v>
      </c>
      <c r="P131" s="56">
        <f t="shared" si="83"/>
        <v>162607.5</v>
      </c>
      <c r="Q131" s="56">
        <f t="shared" si="83"/>
        <v>168271</v>
      </c>
      <c r="R131" s="56">
        <f t="shared" si="83"/>
        <v>173934.5</v>
      </c>
      <c r="S131" s="56">
        <f t="shared" si="83"/>
        <v>179598</v>
      </c>
      <c r="T131" s="205"/>
      <c r="U131" s="206"/>
      <c r="V131" s="206"/>
      <c r="W131" s="206"/>
      <c r="X131" s="206"/>
      <c r="Y131" s="206"/>
      <c r="Z131" s="206"/>
      <c r="AA131" s="206"/>
      <c r="AB131" s="206"/>
      <c r="AC131" s="206"/>
      <c r="AD131" s="206"/>
      <c r="AE131" s="206"/>
      <c r="AF131" s="206"/>
      <c r="AG131" s="206"/>
      <c r="AH131" s="206"/>
      <c r="AI131" s="206"/>
      <c r="AJ131" s="43"/>
    </row>
    <row r="132" spans="2:36" s="42" customFormat="1" ht="15" customHeight="1">
      <c r="B132" s="118"/>
      <c r="C132" s="23" t="s">
        <v>25</v>
      </c>
      <c r="D132" s="24" t="s">
        <v>4</v>
      </c>
      <c r="E132" s="25">
        <v>27680</v>
      </c>
      <c r="F132" s="25">
        <f>E132+1985</f>
        <v>29665</v>
      </c>
      <c r="G132" s="25">
        <f aca="true" t="shared" si="84" ref="G132:S132">F132+1985</f>
        <v>31650</v>
      </c>
      <c r="H132" s="25">
        <f t="shared" si="84"/>
        <v>33635</v>
      </c>
      <c r="I132" s="25">
        <f t="shared" si="84"/>
        <v>35620</v>
      </c>
      <c r="J132" s="25">
        <f t="shared" si="84"/>
        <v>37605</v>
      </c>
      <c r="K132" s="25">
        <f t="shared" si="84"/>
        <v>39590</v>
      </c>
      <c r="L132" s="25">
        <f t="shared" si="84"/>
        <v>41575</v>
      </c>
      <c r="M132" s="25">
        <f t="shared" si="84"/>
        <v>43560</v>
      </c>
      <c r="N132" s="25">
        <f t="shared" si="84"/>
        <v>45545</v>
      </c>
      <c r="O132" s="25">
        <f t="shared" si="84"/>
        <v>47530</v>
      </c>
      <c r="P132" s="25">
        <f t="shared" si="84"/>
        <v>49515</v>
      </c>
      <c r="Q132" s="25">
        <f t="shared" si="84"/>
        <v>51500</v>
      </c>
      <c r="R132" s="25">
        <f t="shared" si="84"/>
        <v>53485</v>
      </c>
      <c r="S132" s="25">
        <f t="shared" si="84"/>
        <v>55470</v>
      </c>
      <c r="T132" s="205"/>
      <c r="U132" s="206"/>
      <c r="V132" s="206"/>
      <c r="W132" s="206"/>
      <c r="X132" s="206"/>
      <c r="Y132" s="206"/>
      <c r="Z132" s="206"/>
      <c r="AA132" s="206"/>
      <c r="AB132" s="206"/>
      <c r="AC132" s="206"/>
      <c r="AD132" s="206"/>
      <c r="AE132" s="206"/>
      <c r="AF132" s="206"/>
      <c r="AG132" s="206"/>
      <c r="AH132" s="206"/>
      <c r="AI132" s="206"/>
      <c r="AJ132" s="46"/>
    </row>
    <row r="133" spans="2:36" s="42" customFormat="1" ht="15" customHeight="1">
      <c r="B133" s="119"/>
      <c r="C133" s="5" t="s">
        <v>49</v>
      </c>
      <c r="D133" s="6" t="s">
        <v>26</v>
      </c>
      <c r="E133" s="6">
        <v>43000</v>
      </c>
      <c r="F133" s="6">
        <f>E133+3050</f>
        <v>46050</v>
      </c>
      <c r="G133" s="6">
        <f aca="true" t="shared" si="85" ref="G133:S133">F133+3050</f>
        <v>49100</v>
      </c>
      <c r="H133" s="6">
        <f t="shared" si="85"/>
        <v>52150</v>
      </c>
      <c r="I133" s="6">
        <f t="shared" si="85"/>
        <v>55200</v>
      </c>
      <c r="J133" s="6">
        <f t="shared" si="85"/>
        <v>58250</v>
      </c>
      <c r="K133" s="6">
        <f t="shared" si="85"/>
        <v>61300</v>
      </c>
      <c r="L133" s="6">
        <f t="shared" si="85"/>
        <v>64350</v>
      </c>
      <c r="M133" s="6">
        <f t="shared" si="85"/>
        <v>67400</v>
      </c>
      <c r="N133" s="6">
        <f t="shared" si="85"/>
        <v>70450</v>
      </c>
      <c r="O133" s="6">
        <f t="shared" si="85"/>
        <v>73500</v>
      </c>
      <c r="P133" s="6">
        <f t="shared" si="85"/>
        <v>76550</v>
      </c>
      <c r="Q133" s="6">
        <f t="shared" si="85"/>
        <v>79600</v>
      </c>
      <c r="R133" s="6">
        <f t="shared" si="85"/>
        <v>82650</v>
      </c>
      <c r="S133" s="6">
        <f t="shared" si="85"/>
        <v>85700</v>
      </c>
      <c r="T133" s="205"/>
      <c r="U133" s="206"/>
      <c r="V133" s="206"/>
      <c r="W133" s="206"/>
      <c r="X133" s="206"/>
      <c r="Y133" s="206"/>
      <c r="Z133" s="206"/>
      <c r="AA133" s="206"/>
      <c r="AB133" s="206"/>
      <c r="AC133" s="206"/>
      <c r="AD133" s="206"/>
      <c r="AE133" s="206"/>
      <c r="AF133" s="206"/>
      <c r="AG133" s="206"/>
      <c r="AH133" s="206"/>
      <c r="AI133" s="206"/>
      <c r="AJ133" s="46"/>
    </row>
    <row r="134" spans="2:36" s="42" customFormat="1" ht="15" customHeight="1">
      <c r="B134" s="119"/>
      <c r="C134" s="121" t="s">
        <v>58</v>
      </c>
      <c r="D134" s="122"/>
      <c r="E134" s="15">
        <f>E132*15/100</f>
        <v>4152</v>
      </c>
      <c r="F134" s="15">
        <f aca="true" t="shared" si="86" ref="F134:S134">F132*15/100</f>
        <v>4449.75</v>
      </c>
      <c r="G134" s="15">
        <f t="shared" si="86"/>
        <v>4747.5</v>
      </c>
      <c r="H134" s="15">
        <f t="shared" si="86"/>
        <v>5045.25</v>
      </c>
      <c r="I134" s="15">
        <f t="shared" si="86"/>
        <v>5343</v>
      </c>
      <c r="J134" s="15">
        <f t="shared" si="86"/>
        <v>5640.75</v>
      </c>
      <c r="K134" s="15">
        <f t="shared" si="86"/>
        <v>5938.5</v>
      </c>
      <c r="L134" s="15">
        <f t="shared" si="86"/>
        <v>6236.25</v>
      </c>
      <c r="M134" s="15">
        <f t="shared" si="86"/>
        <v>6534</v>
      </c>
      <c r="N134" s="15">
        <f t="shared" si="86"/>
        <v>6831.75</v>
      </c>
      <c r="O134" s="15">
        <f t="shared" si="86"/>
        <v>7129.5</v>
      </c>
      <c r="P134" s="15">
        <f t="shared" si="86"/>
        <v>7427.25</v>
      </c>
      <c r="Q134" s="15">
        <f t="shared" si="86"/>
        <v>7725</v>
      </c>
      <c r="R134" s="15">
        <f t="shared" si="86"/>
        <v>8022.75</v>
      </c>
      <c r="S134" s="15">
        <f t="shared" si="86"/>
        <v>8320.5</v>
      </c>
      <c r="T134" s="205"/>
      <c r="U134" s="206"/>
      <c r="V134" s="206"/>
      <c r="W134" s="206"/>
      <c r="X134" s="206"/>
      <c r="Y134" s="206"/>
      <c r="Z134" s="206"/>
      <c r="AA134" s="206"/>
      <c r="AB134" s="206"/>
      <c r="AC134" s="206"/>
      <c r="AD134" s="206"/>
      <c r="AE134" s="206"/>
      <c r="AF134" s="206"/>
      <c r="AG134" s="206"/>
      <c r="AH134" s="206"/>
      <c r="AI134" s="206"/>
      <c r="AJ134" s="46"/>
    </row>
    <row r="135" spans="2:36" s="42" customFormat="1" ht="15" customHeight="1">
      <c r="B135" s="119"/>
      <c r="C135" s="121" t="s">
        <v>80</v>
      </c>
      <c r="D135" s="122"/>
      <c r="E135" s="15">
        <f>E133*20/100</f>
        <v>8600</v>
      </c>
      <c r="F135" s="15">
        <f aca="true" t="shared" si="87" ref="F135:S135">F133*20/100</f>
        <v>9210</v>
      </c>
      <c r="G135" s="15">
        <f t="shared" si="87"/>
        <v>9820</v>
      </c>
      <c r="H135" s="15">
        <f t="shared" si="87"/>
        <v>10430</v>
      </c>
      <c r="I135" s="15">
        <f t="shared" si="87"/>
        <v>11040</v>
      </c>
      <c r="J135" s="15">
        <f t="shared" si="87"/>
        <v>11650</v>
      </c>
      <c r="K135" s="15">
        <f t="shared" si="87"/>
        <v>12260</v>
      </c>
      <c r="L135" s="15">
        <f t="shared" si="87"/>
        <v>12870</v>
      </c>
      <c r="M135" s="15">
        <f t="shared" si="87"/>
        <v>13480</v>
      </c>
      <c r="N135" s="15">
        <f t="shared" si="87"/>
        <v>14090</v>
      </c>
      <c r="O135" s="15">
        <f t="shared" si="87"/>
        <v>14700</v>
      </c>
      <c r="P135" s="15">
        <f t="shared" si="87"/>
        <v>15310</v>
      </c>
      <c r="Q135" s="15">
        <f t="shared" si="87"/>
        <v>15920</v>
      </c>
      <c r="R135" s="15">
        <f t="shared" si="87"/>
        <v>16530</v>
      </c>
      <c r="S135" s="15">
        <f t="shared" si="87"/>
        <v>17140</v>
      </c>
      <c r="T135" s="205"/>
      <c r="U135" s="206"/>
      <c r="V135" s="206"/>
      <c r="W135" s="206"/>
      <c r="X135" s="206"/>
      <c r="Y135" s="206"/>
      <c r="Z135" s="206"/>
      <c r="AA135" s="206"/>
      <c r="AB135" s="206"/>
      <c r="AC135" s="206"/>
      <c r="AD135" s="206"/>
      <c r="AE135" s="206"/>
      <c r="AF135" s="206"/>
      <c r="AG135" s="206"/>
      <c r="AH135" s="206"/>
      <c r="AI135" s="206"/>
      <c r="AJ135" s="46"/>
    </row>
    <row r="136" spans="2:36" s="45" customFormat="1" ht="15" customHeight="1">
      <c r="B136" s="120"/>
      <c r="C136" s="200" t="s">
        <v>60</v>
      </c>
      <c r="D136" s="201"/>
      <c r="E136" s="41">
        <f>E135+E134+E133</f>
        <v>55752</v>
      </c>
      <c r="F136" s="41">
        <f aca="true" t="shared" si="88" ref="F136:S136">F135+F134+F133</f>
        <v>59709.75</v>
      </c>
      <c r="G136" s="41">
        <f t="shared" si="88"/>
        <v>63667.5</v>
      </c>
      <c r="H136" s="41">
        <f t="shared" si="88"/>
        <v>67625.25</v>
      </c>
      <c r="I136" s="41">
        <f t="shared" si="88"/>
        <v>71583</v>
      </c>
      <c r="J136" s="41">
        <f t="shared" si="88"/>
        <v>75540.75</v>
      </c>
      <c r="K136" s="41">
        <f t="shared" si="88"/>
        <v>79498.5</v>
      </c>
      <c r="L136" s="41">
        <f t="shared" si="88"/>
        <v>83456.25</v>
      </c>
      <c r="M136" s="41">
        <f t="shared" si="88"/>
        <v>87414</v>
      </c>
      <c r="N136" s="41">
        <f t="shared" si="88"/>
        <v>91371.75</v>
      </c>
      <c r="O136" s="41">
        <f t="shared" si="88"/>
        <v>95329.5</v>
      </c>
      <c r="P136" s="41">
        <f t="shared" si="88"/>
        <v>99287.25</v>
      </c>
      <c r="Q136" s="41">
        <f t="shared" si="88"/>
        <v>103245</v>
      </c>
      <c r="R136" s="41">
        <f t="shared" si="88"/>
        <v>107202.75</v>
      </c>
      <c r="S136" s="41">
        <f t="shared" si="88"/>
        <v>111160.5</v>
      </c>
      <c r="T136" s="205"/>
      <c r="U136" s="206"/>
      <c r="V136" s="206"/>
      <c r="W136" s="206"/>
      <c r="X136" s="206"/>
      <c r="Y136" s="206"/>
      <c r="Z136" s="206"/>
      <c r="AA136" s="206"/>
      <c r="AB136" s="206"/>
      <c r="AC136" s="206"/>
      <c r="AD136" s="206"/>
      <c r="AE136" s="206"/>
      <c r="AF136" s="206"/>
      <c r="AG136" s="206"/>
      <c r="AH136" s="206"/>
      <c r="AI136" s="206"/>
      <c r="AJ136" s="47"/>
    </row>
    <row r="137" spans="1:36" s="58" customFormat="1" ht="15" customHeight="1" thickBot="1">
      <c r="A137" s="58" t="s">
        <v>115</v>
      </c>
      <c r="B137" s="195">
        <v>22</v>
      </c>
      <c r="C137" s="198" t="s">
        <v>113</v>
      </c>
      <c r="D137" s="199"/>
      <c r="E137" s="50">
        <v>55900</v>
      </c>
      <c r="F137" s="50">
        <f>E137+4000</f>
        <v>59900</v>
      </c>
      <c r="G137" s="50">
        <f aca="true" t="shared" si="89" ref="G137:S137">F137+4000</f>
        <v>63900</v>
      </c>
      <c r="H137" s="50">
        <f t="shared" si="89"/>
        <v>67900</v>
      </c>
      <c r="I137" s="50">
        <f t="shared" si="89"/>
        <v>71900</v>
      </c>
      <c r="J137" s="50">
        <f t="shared" si="89"/>
        <v>75900</v>
      </c>
      <c r="K137" s="50">
        <f t="shared" si="89"/>
        <v>79900</v>
      </c>
      <c r="L137" s="50">
        <f t="shared" si="89"/>
        <v>83900</v>
      </c>
      <c r="M137" s="50">
        <f t="shared" si="89"/>
        <v>87900</v>
      </c>
      <c r="N137" s="50">
        <f t="shared" si="89"/>
        <v>91900</v>
      </c>
      <c r="O137" s="50">
        <f t="shared" si="89"/>
        <v>95900</v>
      </c>
      <c r="P137" s="50">
        <f t="shared" si="89"/>
        <v>99900</v>
      </c>
      <c r="Q137" s="50">
        <f t="shared" si="89"/>
        <v>103900</v>
      </c>
      <c r="R137" s="50">
        <f t="shared" si="89"/>
        <v>107900</v>
      </c>
      <c r="S137" s="50">
        <f t="shared" si="89"/>
        <v>111900</v>
      </c>
      <c r="T137" s="205"/>
      <c r="U137" s="206"/>
      <c r="V137" s="206"/>
      <c r="W137" s="206"/>
      <c r="X137" s="206"/>
      <c r="Y137" s="206"/>
      <c r="Z137" s="206"/>
      <c r="AA137" s="206"/>
      <c r="AB137" s="206"/>
      <c r="AC137" s="206"/>
      <c r="AD137" s="206"/>
      <c r="AE137" s="206"/>
      <c r="AF137" s="206"/>
      <c r="AG137" s="206"/>
      <c r="AH137" s="206"/>
      <c r="AI137" s="206"/>
      <c r="AJ137" s="57"/>
    </row>
    <row r="138" spans="2:36" s="42" customFormat="1" ht="15" customHeight="1">
      <c r="B138" s="196"/>
      <c r="C138" s="191" t="s">
        <v>53</v>
      </c>
      <c r="D138" s="192"/>
      <c r="E138" s="40">
        <v>8304</v>
      </c>
      <c r="F138" s="40">
        <v>8305</v>
      </c>
      <c r="G138" s="40">
        <v>8306</v>
      </c>
      <c r="H138" s="40">
        <v>8307</v>
      </c>
      <c r="I138" s="40">
        <v>8308</v>
      </c>
      <c r="J138" s="40">
        <v>8309</v>
      </c>
      <c r="K138" s="40">
        <v>8310</v>
      </c>
      <c r="L138" s="40">
        <v>8311</v>
      </c>
      <c r="M138" s="40">
        <v>8312</v>
      </c>
      <c r="N138" s="40">
        <v>8313</v>
      </c>
      <c r="O138" s="40">
        <v>8314</v>
      </c>
      <c r="P138" s="40">
        <v>8315</v>
      </c>
      <c r="Q138" s="40">
        <v>8316</v>
      </c>
      <c r="R138" s="40">
        <v>8317</v>
      </c>
      <c r="S138" s="40">
        <v>8318</v>
      </c>
      <c r="T138" s="205"/>
      <c r="U138" s="206"/>
      <c r="V138" s="206"/>
      <c r="W138" s="206"/>
      <c r="X138" s="206"/>
      <c r="Y138" s="206"/>
      <c r="Z138" s="206"/>
      <c r="AA138" s="206"/>
      <c r="AB138" s="206"/>
      <c r="AC138" s="206"/>
      <c r="AD138" s="206"/>
      <c r="AE138" s="206"/>
      <c r="AF138" s="206"/>
      <c r="AG138" s="206"/>
      <c r="AH138" s="206"/>
      <c r="AI138" s="206"/>
      <c r="AJ138" s="46"/>
    </row>
    <row r="139" spans="2:36" s="42" customFormat="1" ht="15" customHeight="1">
      <c r="B139" s="196"/>
      <c r="C139" s="191" t="s">
        <v>54</v>
      </c>
      <c r="D139" s="192"/>
      <c r="E139" s="40">
        <f aca="true" t="shared" si="90" ref="E139:S139">E132*15/100</f>
        <v>4152</v>
      </c>
      <c r="F139" s="59">
        <f t="shared" si="90"/>
        <v>4449.75</v>
      </c>
      <c r="G139" s="59">
        <f t="shared" si="90"/>
        <v>4747.5</v>
      </c>
      <c r="H139" s="59">
        <f t="shared" si="90"/>
        <v>5045.25</v>
      </c>
      <c r="I139" s="40">
        <f t="shared" si="90"/>
        <v>5343</v>
      </c>
      <c r="J139" s="59">
        <f t="shared" si="90"/>
        <v>5640.75</v>
      </c>
      <c r="K139" s="59">
        <f t="shared" si="90"/>
        <v>5938.5</v>
      </c>
      <c r="L139" s="59">
        <f t="shared" si="90"/>
        <v>6236.25</v>
      </c>
      <c r="M139" s="40">
        <f t="shared" si="90"/>
        <v>6534</v>
      </c>
      <c r="N139" s="59">
        <f t="shared" si="90"/>
        <v>6831.75</v>
      </c>
      <c r="O139" s="59">
        <f t="shared" si="90"/>
        <v>7129.5</v>
      </c>
      <c r="P139" s="59">
        <f t="shared" si="90"/>
        <v>7427.25</v>
      </c>
      <c r="Q139" s="40">
        <f t="shared" si="90"/>
        <v>7725</v>
      </c>
      <c r="R139" s="59">
        <f t="shared" si="90"/>
        <v>8022.75</v>
      </c>
      <c r="S139" s="59">
        <f t="shared" si="90"/>
        <v>8320.5</v>
      </c>
      <c r="T139" s="205"/>
      <c r="U139" s="206"/>
      <c r="V139" s="206"/>
      <c r="W139" s="206"/>
      <c r="X139" s="206"/>
      <c r="Y139" s="206"/>
      <c r="Z139" s="206"/>
      <c r="AA139" s="206"/>
      <c r="AB139" s="206"/>
      <c r="AC139" s="206"/>
      <c r="AD139" s="206"/>
      <c r="AE139" s="206"/>
      <c r="AF139" s="206"/>
      <c r="AG139" s="206"/>
      <c r="AH139" s="206"/>
      <c r="AI139" s="206"/>
      <c r="AJ139" s="46"/>
    </row>
    <row r="140" spans="2:36" s="42" customFormat="1" ht="15" customHeight="1">
      <c r="B140" s="196"/>
      <c r="C140" s="53"/>
      <c r="D140" s="54"/>
      <c r="E140" s="40">
        <f>E139*25/100</f>
        <v>1038</v>
      </c>
      <c r="F140" s="59">
        <f aca="true" t="shared" si="91" ref="F140:S140">F139*25/100</f>
        <v>1112.4375</v>
      </c>
      <c r="G140" s="59">
        <f t="shared" si="91"/>
        <v>1186.875</v>
      </c>
      <c r="H140" s="59">
        <f t="shared" si="91"/>
        <v>1261.3125</v>
      </c>
      <c r="I140" s="59">
        <f t="shared" si="91"/>
        <v>1335.75</v>
      </c>
      <c r="J140" s="59">
        <f t="shared" si="91"/>
        <v>1410.1875</v>
      </c>
      <c r="K140" s="59">
        <f t="shared" si="91"/>
        <v>1484.625</v>
      </c>
      <c r="L140" s="59">
        <f t="shared" si="91"/>
        <v>1559.0625</v>
      </c>
      <c r="M140" s="59">
        <f t="shared" si="91"/>
        <v>1633.5</v>
      </c>
      <c r="N140" s="59">
        <f t="shared" si="91"/>
        <v>1707.9375</v>
      </c>
      <c r="O140" s="59">
        <f t="shared" si="91"/>
        <v>1782.375</v>
      </c>
      <c r="P140" s="59">
        <f t="shared" si="91"/>
        <v>1856.8125</v>
      </c>
      <c r="Q140" s="59">
        <f t="shared" si="91"/>
        <v>1931.25</v>
      </c>
      <c r="R140" s="59">
        <f t="shared" si="91"/>
        <v>2005.6875</v>
      </c>
      <c r="S140" s="59">
        <f t="shared" si="91"/>
        <v>2080.125</v>
      </c>
      <c r="T140" s="205"/>
      <c r="U140" s="206"/>
      <c r="V140" s="206"/>
      <c r="W140" s="206"/>
      <c r="X140" s="206"/>
      <c r="Y140" s="206"/>
      <c r="Z140" s="206"/>
      <c r="AA140" s="206"/>
      <c r="AB140" s="206"/>
      <c r="AC140" s="206"/>
      <c r="AD140" s="206"/>
      <c r="AE140" s="206"/>
      <c r="AF140" s="206"/>
      <c r="AG140" s="206"/>
      <c r="AH140" s="206"/>
      <c r="AI140" s="206"/>
      <c r="AJ140" s="46"/>
    </row>
    <row r="141" spans="2:36" s="42" customFormat="1" ht="15" customHeight="1">
      <c r="B141" s="196"/>
      <c r="C141" s="53"/>
      <c r="D141" s="54"/>
      <c r="E141" s="40">
        <f>E140+E139</f>
        <v>5190</v>
      </c>
      <c r="F141" s="59">
        <f aca="true" t="shared" si="92" ref="F141:S141">F140+F139</f>
        <v>5562.1875</v>
      </c>
      <c r="G141" s="59">
        <f t="shared" si="92"/>
        <v>5934.375</v>
      </c>
      <c r="H141" s="59">
        <f t="shared" si="92"/>
        <v>6306.5625</v>
      </c>
      <c r="I141" s="59">
        <f t="shared" si="92"/>
        <v>6678.75</v>
      </c>
      <c r="J141" s="59">
        <f t="shared" si="92"/>
        <v>7050.9375</v>
      </c>
      <c r="K141" s="59">
        <f t="shared" si="92"/>
        <v>7423.125</v>
      </c>
      <c r="L141" s="59">
        <f t="shared" si="92"/>
        <v>7795.3125</v>
      </c>
      <c r="M141" s="59">
        <f t="shared" si="92"/>
        <v>8167.5</v>
      </c>
      <c r="N141" s="59">
        <f t="shared" si="92"/>
        <v>8539.6875</v>
      </c>
      <c r="O141" s="59">
        <f t="shared" si="92"/>
        <v>8911.875</v>
      </c>
      <c r="P141" s="59">
        <f t="shared" si="92"/>
        <v>9284.0625</v>
      </c>
      <c r="Q141" s="59">
        <f t="shared" si="92"/>
        <v>9656.25</v>
      </c>
      <c r="R141" s="59">
        <f t="shared" si="92"/>
        <v>10028.4375</v>
      </c>
      <c r="S141" s="59">
        <f t="shared" si="92"/>
        <v>10400.625</v>
      </c>
      <c r="T141" s="205"/>
      <c r="U141" s="206"/>
      <c r="V141" s="206"/>
      <c r="W141" s="206"/>
      <c r="X141" s="206"/>
      <c r="Y141" s="206"/>
      <c r="Z141" s="206"/>
      <c r="AA141" s="206"/>
      <c r="AB141" s="206"/>
      <c r="AC141" s="206"/>
      <c r="AD141" s="206"/>
      <c r="AE141" s="206"/>
      <c r="AF141" s="206"/>
      <c r="AG141" s="206"/>
      <c r="AH141" s="206"/>
      <c r="AI141" s="206"/>
      <c r="AJ141" s="46"/>
    </row>
    <row r="142" spans="2:36" s="42" customFormat="1" ht="15" customHeight="1">
      <c r="B142" s="196"/>
      <c r="C142" s="191" t="s">
        <v>81</v>
      </c>
      <c r="D142" s="192"/>
      <c r="E142" s="40">
        <f aca="true" t="shared" si="93" ref="E142:S142">E132/2</f>
        <v>13840</v>
      </c>
      <c r="F142" s="40">
        <f t="shared" si="93"/>
        <v>14832.5</v>
      </c>
      <c r="G142" s="40">
        <f t="shared" si="93"/>
        <v>15825</v>
      </c>
      <c r="H142" s="40">
        <f t="shared" si="93"/>
        <v>16817.5</v>
      </c>
      <c r="I142" s="40">
        <f t="shared" si="93"/>
        <v>17810</v>
      </c>
      <c r="J142" s="40">
        <f t="shared" si="93"/>
        <v>18802.5</v>
      </c>
      <c r="K142" s="40">
        <f t="shared" si="93"/>
        <v>19795</v>
      </c>
      <c r="L142" s="40">
        <f t="shared" si="93"/>
        <v>20787.5</v>
      </c>
      <c r="M142" s="40">
        <f t="shared" si="93"/>
        <v>21780</v>
      </c>
      <c r="N142" s="40">
        <f t="shared" si="93"/>
        <v>22772.5</v>
      </c>
      <c r="O142" s="40">
        <f t="shared" si="93"/>
        <v>23765</v>
      </c>
      <c r="P142" s="40">
        <f t="shared" si="93"/>
        <v>24757.5</v>
      </c>
      <c r="Q142" s="40">
        <f t="shared" si="93"/>
        <v>25750</v>
      </c>
      <c r="R142" s="40">
        <f t="shared" si="93"/>
        <v>26742.5</v>
      </c>
      <c r="S142" s="40">
        <f t="shared" si="93"/>
        <v>27735</v>
      </c>
      <c r="T142" s="205"/>
      <c r="U142" s="206"/>
      <c r="V142" s="206"/>
      <c r="W142" s="206"/>
      <c r="X142" s="206"/>
      <c r="Y142" s="206"/>
      <c r="Z142" s="206"/>
      <c r="AA142" s="206"/>
      <c r="AB142" s="206"/>
      <c r="AC142" s="206"/>
      <c r="AD142" s="206"/>
      <c r="AE142" s="206"/>
      <c r="AF142" s="206"/>
      <c r="AG142" s="206"/>
      <c r="AH142" s="206"/>
      <c r="AI142" s="206"/>
      <c r="AJ142" s="46"/>
    </row>
    <row r="143" spans="2:36" s="42" customFormat="1" ht="15" customHeight="1">
      <c r="B143" s="196"/>
      <c r="C143" s="191" t="s">
        <v>82</v>
      </c>
      <c r="D143" s="192"/>
      <c r="E143" s="40">
        <v>5000</v>
      </c>
      <c r="F143" s="40">
        <v>5000</v>
      </c>
      <c r="G143" s="40">
        <v>5000</v>
      </c>
      <c r="H143" s="40">
        <v>5000</v>
      </c>
      <c r="I143" s="40">
        <v>5000</v>
      </c>
      <c r="J143" s="40">
        <v>5000</v>
      </c>
      <c r="K143" s="40">
        <v>5000</v>
      </c>
      <c r="L143" s="40">
        <v>5000</v>
      </c>
      <c r="M143" s="40">
        <v>5000</v>
      </c>
      <c r="N143" s="40">
        <v>5000</v>
      </c>
      <c r="O143" s="40">
        <v>5000</v>
      </c>
      <c r="P143" s="40">
        <v>5000</v>
      </c>
      <c r="Q143" s="40">
        <v>5000</v>
      </c>
      <c r="R143" s="40">
        <v>5000</v>
      </c>
      <c r="S143" s="40">
        <v>5000</v>
      </c>
      <c r="T143" s="205"/>
      <c r="U143" s="206"/>
      <c r="V143" s="206"/>
      <c r="W143" s="206"/>
      <c r="X143" s="206"/>
      <c r="Y143" s="206"/>
      <c r="Z143" s="206"/>
      <c r="AA143" s="206"/>
      <c r="AB143" s="206"/>
      <c r="AC143" s="206"/>
      <c r="AD143" s="206"/>
      <c r="AE143" s="206"/>
      <c r="AF143" s="206"/>
      <c r="AG143" s="206"/>
      <c r="AH143" s="206"/>
      <c r="AI143" s="206"/>
      <c r="AJ143" s="46"/>
    </row>
    <row r="144" spans="2:36" s="42" customFormat="1" ht="15" customHeight="1">
      <c r="B144" s="196"/>
      <c r="C144" s="191" t="s">
        <v>83</v>
      </c>
      <c r="D144" s="192"/>
      <c r="E144" s="40">
        <v>0</v>
      </c>
      <c r="F144" s="40">
        <v>0</v>
      </c>
      <c r="G144" s="40">
        <v>0</v>
      </c>
      <c r="H144" s="40">
        <v>0</v>
      </c>
      <c r="I144" s="40">
        <v>0</v>
      </c>
      <c r="J144" s="40">
        <v>0</v>
      </c>
      <c r="K144" s="40">
        <v>0</v>
      </c>
      <c r="L144" s="40">
        <v>0</v>
      </c>
      <c r="M144" s="40">
        <v>0</v>
      </c>
      <c r="N144" s="40">
        <v>0</v>
      </c>
      <c r="O144" s="40">
        <v>0</v>
      </c>
      <c r="P144" s="40">
        <v>0</v>
      </c>
      <c r="Q144" s="40">
        <v>0</v>
      </c>
      <c r="R144" s="40">
        <v>0</v>
      </c>
      <c r="S144" s="40">
        <v>0</v>
      </c>
      <c r="T144" s="205"/>
      <c r="U144" s="206"/>
      <c r="V144" s="206"/>
      <c r="W144" s="206"/>
      <c r="X144" s="206"/>
      <c r="Y144" s="206"/>
      <c r="Z144" s="206"/>
      <c r="AA144" s="206"/>
      <c r="AB144" s="206"/>
      <c r="AC144" s="206"/>
      <c r="AD144" s="206"/>
      <c r="AE144" s="206"/>
      <c r="AF144" s="206"/>
      <c r="AG144" s="206"/>
      <c r="AH144" s="206"/>
      <c r="AI144" s="206"/>
      <c r="AJ144" s="46"/>
    </row>
    <row r="145" spans="2:36" s="42" customFormat="1" ht="15" customHeight="1">
      <c r="B145" s="196"/>
      <c r="C145" s="191" t="s">
        <v>55</v>
      </c>
      <c r="D145" s="192"/>
      <c r="E145" s="40">
        <v>0</v>
      </c>
      <c r="F145" s="40">
        <v>0</v>
      </c>
      <c r="G145" s="40">
        <v>0</v>
      </c>
      <c r="H145" s="40">
        <v>0</v>
      </c>
      <c r="I145" s="40">
        <v>0</v>
      </c>
      <c r="J145" s="40">
        <v>0</v>
      </c>
      <c r="K145" s="40">
        <v>0</v>
      </c>
      <c r="L145" s="40">
        <v>0</v>
      </c>
      <c r="M145" s="40">
        <v>0</v>
      </c>
      <c r="N145" s="40">
        <v>0</v>
      </c>
      <c r="O145" s="40">
        <v>0</v>
      </c>
      <c r="P145" s="40">
        <v>0</v>
      </c>
      <c r="Q145" s="40">
        <v>0</v>
      </c>
      <c r="R145" s="40">
        <v>0</v>
      </c>
      <c r="S145" s="40">
        <v>0</v>
      </c>
      <c r="T145" s="205"/>
      <c r="U145" s="206"/>
      <c r="V145" s="206"/>
      <c r="W145" s="206"/>
      <c r="X145" s="206"/>
      <c r="Y145" s="206"/>
      <c r="Z145" s="206"/>
      <c r="AA145" s="206"/>
      <c r="AB145" s="206"/>
      <c r="AC145" s="206"/>
      <c r="AD145" s="206"/>
      <c r="AE145" s="206"/>
      <c r="AF145" s="206"/>
      <c r="AG145" s="206"/>
      <c r="AH145" s="206"/>
      <c r="AI145" s="206"/>
      <c r="AJ145" s="46"/>
    </row>
    <row r="146" spans="2:36" s="42" customFormat="1" ht="15" customHeight="1">
      <c r="B146" s="196"/>
      <c r="C146" s="191" t="s">
        <v>84</v>
      </c>
      <c r="D146" s="192"/>
      <c r="E146" s="40">
        <v>500</v>
      </c>
      <c r="F146" s="40">
        <v>500</v>
      </c>
      <c r="G146" s="40">
        <v>500</v>
      </c>
      <c r="H146" s="40">
        <v>500</v>
      </c>
      <c r="I146" s="40">
        <v>500</v>
      </c>
      <c r="J146" s="40">
        <v>500</v>
      </c>
      <c r="K146" s="40">
        <v>500</v>
      </c>
      <c r="L146" s="40">
        <v>500</v>
      </c>
      <c r="M146" s="40">
        <v>500</v>
      </c>
      <c r="N146" s="40">
        <v>500</v>
      </c>
      <c r="O146" s="40">
        <v>500</v>
      </c>
      <c r="P146" s="40">
        <v>500</v>
      </c>
      <c r="Q146" s="40">
        <v>500</v>
      </c>
      <c r="R146" s="40">
        <v>500</v>
      </c>
      <c r="S146" s="40">
        <v>500</v>
      </c>
      <c r="T146" s="205"/>
      <c r="U146" s="206"/>
      <c r="V146" s="206"/>
      <c r="W146" s="206"/>
      <c r="X146" s="206"/>
      <c r="Y146" s="206"/>
      <c r="Z146" s="206"/>
      <c r="AA146" s="206"/>
      <c r="AB146" s="206"/>
      <c r="AC146" s="206"/>
      <c r="AD146" s="206"/>
      <c r="AE146" s="206"/>
      <c r="AF146" s="206"/>
      <c r="AG146" s="206"/>
      <c r="AH146" s="206"/>
      <c r="AI146" s="206"/>
      <c r="AJ146" s="46"/>
    </row>
    <row r="147" spans="2:36" s="42" customFormat="1" ht="15" customHeight="1">
      <c r="B147" s="196"/>
      <c r="C147" s="191" t="s">
        <v>66</v>
      </c>
      <c r="D147" s="192"/>
      <c r="E147" s="40">
        <v>500</v>
      </c>
      <c r="F147" s="40">
        <v>500</v>
      </c>
      <c r="G147" s="40">
        <v>500</v>
      </c>
      <c r="H147" s="40">
        <v>500</v>
      </c>
      <c r="I147" s="40">
        <v>500</v>
      </c>
      <c r="J147" s="40">
        <v>500</v>
      </c>
      <c r="K147" s="40">
        <v>500</v>
      </c>
      <c r="L147" s="40">
        <v>500</v>
      </c>
      <c r="M147" s="40">
        <v>500</v>
      </c>
      <c r="N147" s="40">
        <v>500</v>
      </c>
      <c r="O147" s="40">
        <v>500</v>
      </c>
      <c r="P147" s="40">
        <v>500</v>
      </c>
      <c r="Q147" s="40">
        <v>500</v>
      </c>
      <c r="R147" s="40">
        <v>500</v>
      </c>
      <c r="S147" s="40">
        <v>500</v>
      </c>
      <c r="T147" s="205"/>
      <c r="U147" s="206"/>
      <c r="V147" s="206"/>
      <c r="W147" s="206"/>
      <c r="X147" s="206"/>
      <c r="Y147" s="206"/>
      <c r="Z147" s="206"/>
      <c r="AA147" s="206"/>
      <c r="AB147" s="206"/>
      <c r="AC147" s="206"/>
      <c r="AD147" s="206"/>
      <c r="AE147" s="206"/>
      <c r="AF147" s="206"/>
      <c r="AG147" s="206"/>
      <c r="AH147" s="206"/>
      <c r="AI147" s="206"/>
      <c r="AJ147" s="46"/>
    </row>
    <row r="148" spans="2:36" s="42" customFormat="1" ht="15" customHeight="1">
      <c r="B148" s="196"/>
      <c r="C148" s="191" t="s">
        <v>85</v>
      </c>
      <c r="D148" s="192"/>
      <c r="E148" s="40">
        <v>0</v>
      </c>
      <c r="F148" s="40">
        <v>0</v>
      </c>
      <c r="G148" s="40">
        <v>0</v>
      </c>
      <c r="H148" s="40">
        <v>0</v>
      </c>
      <c r="I148" s="40">
        <v>0</v>
      </c>
      <c r="J148" s="40">
        <v>0</v>
      </c>
      <c r="K148" s="40">
        <v>0</v>
      </c>
      <c r="L148" s="40">
        <v>0</v>
      </c>
      <c r="M148" s="40">
        <v>0</v>
      </c>
      <c r="N148" s="40">
        <v>0</v>
      </c>
      <c r="O148" s="40">
        <v>0</v>
      </c>
      <c r="P148" s="40">
        <v>0</v>
      </c>
      <c r="Q148" s="40">
        <v>0</v>
      </c>
      <c r="R148" s="40">
        <v>0</v>
      </c>
      <c r="S148" s="40">
        <v>0</v>
      </c>
      <c r="T148" s="205"/>
      <c r="U148" s="206"/>
      <c r="V148" s="206"/>
      <c r="W148" s="206"/>
      <c r="X148" s="206"/>
      <c r="Y148" s="206"/>
      <c r="Z148" s="206"/>
      <c r="AA148" s="206"/>
      <c r="AB148" s="206"/>
      <c r="AC148" s="206"/>
      <c r="AD148" s="206"/>
      <c r="AE148" s="206"/>
      <c r="AF148" s="206"/>
      <c r="AG148" s="206"/>
      <c r="AH148" s="206"/>
      <c r="AI148" s="206"/>
      <c r="AJ148" s="46"/>
    </row>
    <row r="149" spans="2:36" s="44" customFormat="1" ht="15" customHeight="1">
      <c r="B149" s="196"/>
      <c r="C149" s="191" t="s">
        <v>114</v>
      </c>
      <c r="D149" s="192"/>
      <c r="E149" s="56">
        <f>E133*10/100</f>
        <v>4300</v>
      </c>
      <c r="F149" s="56">
        <f aca="true" t="shared" si="94" ref="F149:S149">F133*10/100</f>
        <v>4605</v>
      </c>
      <c r="G149" s="56">
        <f t="shared" si="94"/>
        <v>4910</v>
      </c>
      <c r="H149" s="56">
        <f t="shared" si="94"/>
        <v>5215</v>
      </c>
      <c r="I149" s="56">
        <f t="shared" si="94"/>
        <v>5520</v>
      </c>
      <c r="J149" s="56">
        <f t="shared" si="94"/>
        <v>5825</v>
      </c>
      <c r="K149" s="56">
        <f t="shared" si="94"/>
        <v>6130</v>
      </c>
      <c r="L149" s="56">
        <f t="shared" si="94"/>
        <v>6435</v>
      </c>
      <c r="M149" s="56">
        <f t="shared" si="94"/>
        <v>6740</v>
      </c>
      <c r="N149" s="56">
        <f t="shared" si="94"/>
        <v>7045</v>
      </c>
      <c r="O149" s="56">
        <f t="shared" si="94"/>
        <v>7350</v>
      </c>
      <c r="P149" s="56">
        <f t="shared" si="94"/>
        <v>7655</v>
      </c>
      <c r="Q149" s="56">
        <f t="shared" si="94"/>
        <v>7960</v>
      </c>
      <c r="R149" s="56">
        <f t="shared" si="94"/>
        <v>8265</v>
      </c>
      <c r="S149" s="56">
        <f t="shared" si="94"/>
        <v>8570</v>
      </c>
      <c r="T149" s="205"/>
      <c r="U149" s="206"/>
      <c r="V149" s="206"/>
      <c r="W149" s="206"/>
      <c r="X149" s="206"/>
      <c r="Y149" s="206"/>
      <c r="Z149" s="206"/>
      <c r="AA149" s="206"/>
      <c r="AB149" s="206"/>
      <c r="AC149" s="206"/>
      <c r="AD149" s="206"/>
      <c r="AE149" s="206"/>
      <c r="AF149" s="206"/>
      <c r="AG149" s="206"/>
      <c r="AH149" s="206"/>
      <c r="AI149" s="206"/>
      <c r="AJ149" s="48"/>
    </row>
    <row r="150" spans="2:36" s="44" customFormat="1" ht="15" customHeight="1">
      <c r="B150" s="196"/>
      <c r="C150" s="191" t="s">
        <v>89</v>
      </c>
      <c r="D150" s="192"/>
      <c r="E150" s="56">
        <f>E149</f>
        <v>4300</v>
      </c>
      <c r="F150" s="56">
        <f aca="true" t="shared" si="95" ref="F150:S150">F149</f>
        <v>4605</v>
      </c>
      <c r="G150" s="56">
        <f t="shared" si="95"/>
        <v>4910</v>
      </c>
      <c r="H150" s="56">
        <f t="shared" si="95"/>
        <v>5215</v>
      </c>
      <c r="I150" s="56">
        <f t="shared" si="95"/>
        <v>5520</v>
      </c>
      <c r="J150" s="56">
        <f t="shared" si="95"/>
        <v>5825</v>
      </c>
      <c r="K150" s="56">
        <f t="shared" si="95"/>
        <v>6130</v>
      </c>
      <c r="L150" s="56">
        <f t="shared" si="95"/>
        <v>6435</v>
      </c>
      <c r="M150" s="56">
        <f t="shared" si="95"/>
        <v>6740</v>
      </c>
      <c r="N150" s="56">
        <f t="shared" si="95"/>
        <v>7045</v>
      </c>
      <c r="O150" s="56">
        <f t="shared" si="95"/>
        <v>7350</v>
      </c>
      <c r="P150" s="56">
        <f t="shared" si="95"/>
        <v>7655</v>
      </c>
      <c r="Q150" s="56">
        <f t="shared" si="95"/>
        <v>7960</v>
      </c>
      <c r="R150" s="56">
        <f t="shared" si="95"/>
        <v>8265</v>
      </c>
      <c r="S150" s="56">
        <f t="shared" si="95"/>
        <v>8570</v>
      </c>
      <c r="T150" s="205"/>
      <c r="U150" s="206"/>
      <c r="V150" s="206"/>
      <c r="W150" s="206"/>
      <c r="X150" s="206"/>
      <c r="Y150" s="206"/>
      <c r="Z150" s="206"/>
      <c r="AA150" s="206"/>
      <c r="AB150" s="206"/>
      <c r="AC150" s="206"/>
      <c r="AD150" s="206"/>
      <c r="AE150" s="206"/>
      <c r="AF150" s="206"/>
      <c r="AG150" s="206"/>
      <c r="AH150" s="206"/>
      <c r="AI150" s="206"/>
      <c r="AJ150" s="48"/>
    </row>
    <row r="151" spans="2:36" s="44" customFormat="1" ht="15" customHeight="1">
      <c r="B151" s="196"/>
      <c r="C151" s="191" t="s">
        <v>90</v>
      </c>
      <c r="D151" s="192"/>
      <c r="E151" s="52">
        <f>E137*7.5/100</f>
        <v>4192.5</v>
      </c>
      <c r="F151" s="52">
        <f aca="true" t="shared" si="96" ref="F151:S151">F137*7.5/100</f>
        <v>4492.5</v>
      </c>
      <c r="G151" s="52">
        <f t="shared" si="96"/>
        <v>4792.5</v>
      </c>
      <c r="H151" s="52">
        <f t="shared" si="96"/>
        <v>5092.5</v>
      </c>
      <c r="I151" s="52">
        <f t="shared" si="96"/>
        <v>5392.5</v>
      </c>
      <c r="J151" s="52">
        <f t="shared" si="96"/>
        <v>5692.5</v>
      </c>
      <c r="K151" s="52">
        <f t="shared" si="96"/>
        <v>5992.5</v>
      </c>
      <c r="L151" s="52">
        <f t="shared" si="96"/>
        <v>6292.5</v>
      </c>
      <c r="M151" s="52">
        <f t="shared" si="96"/>
        <v>6592.5</v>
      </c>
      <c r="N151" s="52">
        <f t="shared" si="96"/>
        <v>6892.5</v>
      </c>
      <c r="O151" s="52">
        <f t="shared" si="96"/>
        <v>7192.5</v>
      </c>
      <c r="P151" s="52">
        <f t="shared" si="96"/>
        <v>7492.5</v>
      </c>
      <c r="Q151" s="52">
        <f t="shared" si="96"/>
        <v>7792.5</v>
      </c>
      <c r="R151" s="52">
        <f t="shared" si="96"/>
        <v>8092.5</v>
      </c>
      <c r="S151" s="52">
        <f t="shared" si="96"/>
        <v>8392.5</v>
      </c>
      <c r="T151" s="205"/>
      <c r="U151" s="206"/>
      <c r="V151" s="206"/>
      <c r="W151" s="206"/>
      <c r="X151" s="206"/>
      <c r="Y151" s="206"/>
      <c r="Z151" s="206"/>
      <c r="AA151" s="206"/>
      <c r="AB151" s="206"/>
      <c r="AC151" s="206"/>
      <c r="AD151" s="206"/>
      <c r="AE151" s="206"/>
      <c r="AF151" s="206"/>
      <c r="AG151" s="206"/>
      <c r="AH151" s="206"/>
      <c r="AI151" s="206"/>
      <c r="AJ151" s="48"/>
    </row>
    <row r="152" spans="2:36" s="42" customFormat="1" ht="15" customHeight="1">
      <c r="B152" s="197"/>
      <c r="C152" s="193" t="s">
        <v>60</v>
      </c>
      <c r="D152" s="194"/>
      <c r="E152" s="40">
        <f>SUM(E137:E151)</f>
        <v>107216.5</v>
      </c>
      <c r="F152" s="40">
        <f aca="true" t="shared" si="97" ref="F152:S152">SUM(F137:F151)</f>
        <v>113864.375</v>
      </c>
      <c r="G152" s="40">
        <f t="shared" si="97"/>
        <v>120512.25</v>
      </c>
      <c r="H152" s="40">
        <f t="shared" si="97"/>
        <v>127160.125</v>
      </c>
      <c r="I152" s="40">
        <f t="shared" si="97"/>
        <v>133808</v>
      </c>
      <c r="J152" s="40">
        <f t="shared" si="97"/>
        <v>140455.875</v>
      </c>
      <c r="K152" s="40">
        <f t="shared" si="97"/>
        <v>147103.75</v>
      </c>
      <c r="L152" s="40">
        <f t="shared" si="97"/>
        <v>153751.625</v>
      </c>
      <c r="M152" s="40">
        <f t="shared" si="97"/>
        <v>160399.5</v>
      </c>
      <c r="N152" s="40">
        <f t="shared" si="97"/>
        <v>167047.375</v>
      </c>
      <c r="O152" s="40">
        <f t="shared" si="97"/>
        <v>173695.25</v>
      </c>
      <c r="P152" s="40">
        <f t="shared" si="97"/>
        <v>180343.125</v>
      </c>
      <c r="Q152" s="40">
        <f t="shared" si="97"/>
        <v>186991</v>
      </c>
      <c r="R152" s="40">
        <f t="shared" si="97"/>
        <v>193638.875</v>
      </c>
      <c r="S152" s="40">
        <f t="shared" si="97"/>
        <v>200286.75</v>
      </c>
      <c r="T152" s="207"/>
      <c r="U152" s="208"/>
      <c r="V152" s="208"/>
      <c r="W152" s="208"/>
      <c r="X152" s="208"/>
      <c r="Y152" s="208"/>
      <c r="Z152" s="208"/>
      <c r="AA152" s="208"/>
      <c r="AB152" s="208"/>
      <c r="AC152" s="208"/>
      <c r="AD152" s="208"/>
      <c r="AE152" s="208"/>
      <c r="AF152" s="208"/>
      <c r="AG152" s="208"/>
      <c r="AH152" s="208"/>
      <c r="AI152" s="208"/>
      <c r="AJ152" s="46"/>
    </row>
  </sheetData>
  <sheetProtection/>
  <mergeCells count="139">
    <mergeCell ref="B1:B5"/>
    <mergeCell ref="C3:D3"/>
    <mergeCell ref="C4:D4"/>
    <mergeCell ref="C5:D5"/>
    <mergeCell ref="B6:B22"/>
    <mergeCell ref="C6:D6"/>
    <mergeCell ref="C7:D7"/>
    <mergeCell ref="C8:D8"/>
    <mergeCell ref="C11:D11"/>
    <mergeCell ref="C12:D12"/>
    <mergeCell ref="C13:D13"/>
    <mergeCell ref="C14:D14"/>
    <mergeCell ref="C15:D15"/>
    <mergeCell ref="C16:D16"/>
    <mergeCell ref="C17:D17"/>
    <mergeCell ref="C18:D18"/>
    <mergeCell ref="C19:D19"/>
    <mergeCell ref="C20:D20"/>
    <mergeCell ref="C21:D21"/>
    <mergeCell ref="C22:D22"/>
    <mergeCell ref="B23:B27"/>
    <mergeCell ref="Z23:AI88"/>
    <mergeCell ref="C25:D25"/>
    <mergeCell ref="C26:D26"/>
    <mergeCell ref="C27:D27"/>
    <mergeCell ref="B28:B44"/>
    <mergeCell ref="C28:D28"/>
    <mergeCell ref="C29:D29"/>
    <mergeCell ref="C30:D30"/>
    <mergeCell ref="C33:D33"/>
    <mergeCell ref="C34:D34"/>
    <mergeCell ref="C35:D35"/>
    <mergeCell ref="C36:D36"/>
    <mergeCell ref="C37:D37"/>
    <mergeCell ref="C38:D38"/>
    <mergeCell ref="C39:D39"/>
    <mergeCell ref="C40:D40"/>
    <mergeCell ref="C41:D41"/>
    <mergeCell ref="C42:D42"/>
    <mergeCell ref="C43:D43"/>
    <mergeCell ref="C44:D44"/>
    <mergeCell ref="B45:B49"/>
    <mergeCell ref="C47:D47"/>
    <mergeCell ref="C48:D48"/>
    <mergeCell ref="C49:D49"/>
    <mergeCell ref="C50:D50"/>
    <mergeCell ref="C51:D51"/>
    <mergeCell ref="C52:D52"/>
    <mergeCell ref="C55:D55"/>
    <mergeCell ref="C56:D56"/>
    <mergeCell ref="C57:D57"/>
    <mergeCell ref="C58:D58"/>
    <mergeCell ref="C59:D59"/>
    <mergeCell ref="C60:D60"/>
    <mergeCell ref="C61:D61"/>
    <mergeCell ref="C62:D62"/>
    <mergeCell ref="C63:D63"/>
    <mergeCell ref="C64:D64"/>
    <mergeCell ref="C65:D65"/>
    <mergeCell ref="C66:D66"/>
    <mergeCell ref="B67:B71"/>
    <mergeCell ref="C69:D69"/>
    <mergeCell ref="C70:D70"/>
    <mergeCell ref="C71:D71"/>
    <mergeCell ref="B72:B88"/>
    <mergeCell ref="C72:D72"/>
    <mergeCell ref="C73:D73"/>
    <mergeCell ref="C74:D74"/>
    <mergeCell ref="C77:D77"/>
    <mergeCell ref="C78:D78"/>
    <mergeCell ref="C79:D79"/>
    <mergeCell ref="C80:D80"/>
    <mergeCell ref="C81:D81"/>
    <mergeCell ref="C82:D82"/>
    <mergeCell ref="C83:D83"/>
    <mergeCell ref="C84:D84"/>
    <mergeCell ref="C85:D85"/>
    <mergeCell ref="C86:D86"/>
    <mergeCell ref="C87:D87"/>
    <mergeCell ref="C88:D88"/>
    <mergeCell ref="B89:B93"/>
    <mergeCell ref="T89:AI152"/>
    <mergeCell ref="C91:D91"/>
    <mergeCell ref="C92:D92"/>
    <mergeCell ref="C93:D93"/>
    <mergeCell ref="B94:B110"/>
    <mergeCell ref="C94:D94"/>
    <mergeCell ref="C95:D95"/>
    <mergeCell ref="C96:D96"/>
    <mergeCell ref="C99:D99"/>
    <mergeCell ref="B111:B115"/>
    <mergeCell ref="C113:D113"/>
    <mergeCell ref="C114:D114"/>
    <mergeCell ref="C115:D115"/>
    <mergeCell ref="C100:D100"/>
    <mergeCell ref="C101:D101"/>
    <mergeCell ref="C102:D102"/>
    <mergeCell ref="C103:D103"/>
    <mergeCell ref="C104:D104"/>
    <mergeCell ref="C105:D105"/>
    <mergeCell ref="C123:D123"/>
    <mergeCell ref="C124:D124"/>
    <mergeCell ref="C125:D125"/>
    <mergeCell ref="C126:D126"/>
    <mergeCell ref="C106:D106"/>
    <mergeCell ref="C107:D107"/>
    <mergeCell ref="C108:D108"/>
    <mergeCell ref="C109:D109"/>
    <mergeCell ref="C110:D110"/>
    <mergeCell ref="B132:B136"/>
    <mergeCell ref="C134:D134"/>
    <mergeCell ref="C135:D135"/>
    <mergeCell ref="C136:D136"/>
    <mergeCell ref="B116:B131"/>
    <mergeCell ref="C116:D116"/>
    <mergeCell ref="C117:D117"/>
    <mergeCell ref="C118:D118"/>
    <mergeCell ref="C121:D121"/>
    <mergeCell ref="C122:D122"/>
    <mergeCell ref="C143:D143"/>
    <mergeCell ref="C144:D144"/>
    <mergeCell ref="C145:D145"/>
    <mergeCell ref="C146:D146"/>
    <mergeCell ref="C147:D147"/>
    <mergeCell ref="C127:D127"/>
    <mergeCell ref="C128:D128"/>
    <mergeCell ref="C129:D129"/>
    <mergeCell ref="C130:D130"/>
    <mergeCell ref="C131:D131"/>
    <mergeCell ref="C148:D148"/>
    <mergeCell ref="C149:D149"/>
    <mergeCell ref="C150:D150"/>
    <mergeCell ref="C151:D151"/>
    <mergeCell ref="C152:D152"/>
    <mergeCell ref="B137:B152"/>
    <mergeCell ref="C137:D137"/>
    <mergeCell ref="C138:D138"/>
    <mergeCell ref="C139:D139"/>
    <mergeCell ref="C142:D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Waheed Rahat-pc</dc:creator>
  <cp:keywords/>
  <dc:description/>
  <cp:lastModifiedBy>all</cp:lastModifiedBy>
  <cp:lastPrinted>2015-06-07T06:13:18Z</cp:lastPrinted>
  <dcterms:created xsi:type="dcterms:W3CDTF">2011-06-06T11:44:06Z</dcterms:created>
  <dcterms:modified xsi:type="dcterms:W3CDTF">2015-06-07T07:48:49Z</dcterms:modified>
  <cp:category/>
  <cp:version/>
  <cp:contentType/>
  <cp:contentStatus/>
</cp:coreProperties>
</file>